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20" windowHeight="801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G428" i="1"/>
  <c r="G324"/>
  <c r="G107"/>
  <c r="G131"/>
  <c r="G113"/>
  <c r="D52"/>
  <c r="G539" l="1"/>
  <c r="G536"/>
  <c r="G535"/>
  <c r="G534"/>
  <c r="G533"/>
  <c r="G532"/>
  <c r="G531"/>
  <c r="G530"/>
  <c r="G529"/>
  <c r="G528"/>
  <c r="G527"/>
  <c r="G526"/>
  <c r="G525"/>
  <c r="G524"/>
  <c r="G520"/>
  <c r="G519"/>
  <c r="G518"/>
  <c r="G517"/>
  <c r="G516"/>
  <c r="G515"/>
  <c r="G512"/>
  <c r="G511"/>
  <c r="G508"/>
  <c r="G509" s="1"/>
  <c r="G505"/>
  <c r="G504"/>
  <c r="G501"/>
  <c r="G502" s="1"/>
  <c r="G498"/>
  <c r="G499" s="1"/>
  <c r="G495"/>
  <c r="G494"/>
  <c r="G491"/>
  <c r="G490"/>
  <c r="G487"/>
  <c r="G488" s="1"/>
  <c r="G484"/>
  <c r="G483"/>
  <c r="G485" s="1"/>
  <c r="G478"/>
  <c r="G477"/>
  <c r="G476"/>
  <c r="G475"/>
  <c r="G472"/>
  <c r="G473" s="1"/>
  <c r="G469"/>
  <c r="G468"/>
  <c r="G467"/>
  <c r="G466"/>
  <c r="G465"/>
  <c r="G464"/>
  <c r="G460"/>
  <c r="G459"/>
  <c r="G458"/>
  <c r="G453"/>
  <c r="G454" s="1"/>
  <c r="G450"/>
  <c r="G449"/>
  <c r="G448"/>
  <c r="G447"/>
  <c r="G446"/>
  <c r="G445"/>
  <c r="G444"/>
  <c r="G441"/>
  <c r="G440"/>
  <c r="G439"/>
  <c r="G438"/>
  <c r="G437"/>
  <c r="G436"/>
  <c r="G435"/>
  <c r="G434"/>
  <c r="G433"/>
  <c r="G432"/>
  <c r="G431"/>
  <c r="G430"/>
  <c r="G429"/>
  <c r="G424"/>
  <c r="G423"/>
  <c r="G422"/>
  <c r="G421"/>
  <c r="G420"/>
  <c r="G419"/>
  <c r="G418"/>
  <c r="G417"/>
  <c r="G416"/>
  <c r="G415"/>
  <c r="G414"/>
  <c r="G404"/>
  <c r="G411"/>
  <c r="G410"/>
  <c r="G409"/>
  <c r="G408"/>
  <c r="G407"/>
  <c r="G406"/>
  <c r="G405"/>
  <c r="G401"/>
  <c r="G400"/>
  <c r="G397"/>
  <c r="G396"/>
  <c r="G395"/>
  <c r="G394"/>
  <c r="G391"/>
  <c r="G390"/>
  <c r="G387"/>
  <c r="G386"/>
  <c r="G385"/>
  <c r="G384"/>
  <c r="G383"/>
  <c r="G382"/>
  <c r="G381"/>
  <c r="G377"/>
  <c r="G378" s="1"/>
  <c r="G374"/>
  <c r="G373"/>
  <c r="G370"/>
  <c r="G369"/>
  <c r="G366"/>
  <c r="G365"/>
  <c r="G361"/>
  <c r="G360"/>
  <c r="G359"/>
  <c r="G358"/>
  <c r="G357"/>
  <c r="G356"/>
  <c r="G353"/>
  <c r="G352"/>
  <c r="G351"/>
  <c r="G350"/>
  <c r="G349"/>
  <c r="G348"/>
  <c r="G345"/>
  <c r="G344"/>
  <c r="G343"/>
  <c r="G342"/>
  <c r="G341"/>
  <c r="G340"/>
  <c r="G339"/>
  <c r="G338"/>
  <c r="G337"/>
  <c r="G336"/>
  <c r="G335"/>
  <c r="G334"/>
  <c r="G333"/>
  <c r="G332"/>
  <c r="G330"/>
  <c r="G329"/>
  <c r="G328"/>
  <c r="G327"/>
  <c r="G326"/>
  <c r="G325"/>
  <c r="G331" s="1"/>
  <c r="G320"/>
  <c r="G319"/>
  <c r="G318"/>
  <c r="G317"/>
  <c r="G316"/>
  <c r="G315"/>
  <c r="G314"/>
  <c r="G313"/>
  <c r="G312"/>
  <c r="G311"/>
  <c r="G310"/>
  <c r="G309"/>
  <c r="G308"/>
  <c r="G307"/>
  <c r="G306"/>
  <c r="G305"/>
  <c r="G302"/>
  <c r="G301"/>
  <c r="G300"/>
  <c r="G299"/>
  <c r="G298"/>
  <c r="G297"/>
  <c r="G296"/>
  <c r="G295"/>
  <c r="G294"/>
  <c r="G293"/>
  <c r="G292"/>
  <c r="G291"/>
  <c r="G288"/>
  <c r="G287"/>
  <c r="G286"/>
  <c r="G285"/>
  <c r="G284"/>
  <c r="G283"/>
  <c r="G282"/>
  <c r="G281"/>
  <c r="G280"/>
  <c r="G279"/>
  <c r="G278"/>
  <c r="G277"/>
  <c r="G276"/>
  <c r="G273"/>
  <c r="G272"/>
  <c r="G269"/>
  <c r="G268"/>
  <c r="G267"/>
  <c r="G266"/>
  <c r="G265"/>
  <c r="G264"/>
  <c r="G261"/>
  <c r="G260"/>
  <c r="G259"/>
  <c r="G255"/>
  <c r="G254"/>
  <c r="G253"/>
  <c r="G252"/>
  <c r="G251"/>
  <c r="G250"/>
  <c r="G249"/>
  <c r="G248"/>
  <c r="G247"/>
  <c r="G244"/>
  <c r="G243"/>
  <c r="G242"/>
  <c r="G239"/>
  <c r="G240" s="1"/>
  <c r="G236"/>
  <c r="G235"/>
  <c r="G232"/>
  <c r="G231"/>
  <c r="G230"/>
  <c r="G225"/>
  <c r="G226" s="1"/>
  <c r="G222"/>
  <c r="G221"/>
  <c r="G218"/>
  <c r="G217"/>
  <c r="G216"/>
  <c r="G213"/>
  <c r="G212"/>
  <c r="G211"/>
  <c r="G210"/>
  <c r="G209"/>
  <c r="G208"/>
  <c r="G207"/>
  <c r="G206"/>
  <c r="G205"/>
  <c r="G204"/>
  <c r="G203"/>
  <c r="G199"/>
  <c r="G200" s="1"/>
  <c r="G196"/>
  <c r="G197" s="1"/>
  <c r="G193"/>
  <c r="G194" s="1"/>
  <c r="G188"/>
  <c r="G189" s="1"/>
  <c r="G185"/>
  <c r="G186" s="1"/>
  <c r="G182"/>
  <c r="G183" s="1"/>
  <c r="G179"/>
  <c r="G178"/>
  <c r="G180" s="1"/>
  <c r="G173"/>
  <c r="G174" s="1"/>
  <c r="G170"/>
  <c r="G169"/>
  <c r="G171" s="1"/>
  <c r="G166"/>
  <c r="G165"/>
  <c r="G164"/>
  <c r="G161"/>
  <c r="G160"/>
  <c r="G157"/>
  <c r="G156"/>
  <c r="G155"/>
  <c r="G154"/>
  <c r="G151"/>
  <c r="G152" s="1"/>
  <c r="G148"/>
  <c r="G147"/>
  <c r="G146"/>
  <c r="G145"/>
  <c r="G141"/>
  <c r="G140"/>
  <c r="G139"/>
  <c r="G142" s="1"/>
  <c r="G136"/>
  <c r="G135"/>
  <c r="G134"/>
  <c r="G133"/>
  <c r="G132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2"/>
  <c r="G111"/>
  <c r="G110"/>
  <c r="G109"/>
  <c r="G108"/>
  <c r="G106"/>
  <c r="G105"/>
  <c r="G104"/>
  <c r="G103"/>
  <c r="G100"/>
  <c r="G99"/>
  <c r="G101" s="1"/>
  <c r="G96"/>
  <c r="G97" s="1"/>
  <c r="G93"/>
  <c r="G94" s="1"/>
  <c r="G87"/>
  <c r="G86"/>
  <c r="G85"/>
  <c r="G84"/>
  <c r="G83"/>
  <c r="G82"/>
  <c r="G81"/>
  <c r="G80"/>
  <c r="G79"/>
  <c r="G76"/>
  <c r="G75"/>
  <c r="G74"/>
  <c r="G73"/>
  <c r="G72"/>
  <c r="G69"/>
  <c r="G68"/>
  <c r="G67"/>
  <c r="G64"/>
  <c r="G61"/>
  <c r="G58"/>
  <c r="G57"/>
  <c r="G59" s="1"/>
  <c r="G50"/>
  <c r="G42"/>
  <c r="G41"/>
  <c r="G38"/>
  <c r="G37"/>
  <c r="G34"/>
  <c r="G33"/>
  <c r="G32"/>
  <c r="G22"/>
  <c r="G28"/>
  <c r="G27"/>
  <c r="G26"/>
  <c r="G25"/>
  <c r="G24"/>
  <c r="G23"/>
  <c r="G17"/>
  <c r="G16"/>
  <c r="G11"/>
  <c r="G10"/>
  <c r="G70"/>
  <c r="G223"/>
  <c r="G237"/>
  <c r="G245"/>
  <c r="G256"/>
  <c r="G262"/>
  <c r="G274"/>
  <c r="G289"/>
  <c r="G354"/>
  <c r="G371"/>
  <c r="G388"/>
  <c r="G402"/>
  <c r="G412"/>
  <c r="G461"/>
  <c r="G492"/>
  <c r="G496"/>
  <c r="G506"/>
  <c r="G513"/>
  <c r="G537"/>
  <c r="G442" l="1"/>
  <c r="G162"/>
  <c r="G367"/>
  <c r="G375"/>
  <c r="G451"/>
  <c r="G158"/>
  <c r="G167"/>
  <c r="G214"/>
  <c r="G219"/>
  <c r="G362"/>
  <c r="G392"/>
  <c r="G398"/>
  <c r="G425"/>
  <c r="G521"/>
  <c r="G346"/>
  <c r="G470"/>
  <c r="G479"/>
  <c r="G137"/>
  <c r="G233"/>
  <c r="G270"/>
  <c r="G303"/>
  <c r="G321"/>
  <c r="G29"/>
  <c r="G149"/>
  <c r="G43"/>
  <c r="G39"/>
  <c r="G35"/>
  <c r="G18"/>
  <c r="G12"/>
  <c r="D78"/>
  <c r="G78" s="1"/>
  <c r="D77"/>
  <c r="D53"/>
  <c r="G52"/>
  <c r="D46"/>
  <c r="D45"/>
  <c r="G45" s="1"/>
  <c r="G77" l="1"/>
  <c r="G88" s="1"/>
  <c r="D47"/>
  <c r="G47" s="1"/>
  <c r="G46"/>
  <c r="D51"/>
  <c r="G51" s="1"/>
  <c r="G53"/>
  <c r="G54" l="1"/>
  <c r="G542" s="1"/>
  <c r="G543" s="1"/>
  <c r="G48"/>
</calcChain>
</file>

<file path=xl/sharedStrings.xml><?xml version="1.0" encoding="utf-8"?>
<sst xmlns="http://schemas.openxmlformats.org/spreadsheetml/2006/main" count="1341" uniqueCount="642">
  <si>
    <t>m²</t>
  </si>
  <si>
    <t>kg</t>
  </si>
  <si>
    <t>04.00.000</t>
  </si>
  <si>
    <t>ARQUITETURA E ELEMENTOS DE URBANISMO</t>
  </si>
  <si>
    <t>04.01.000</t>
  </si>
  <si>
    <t>ARQUITETURA</t>
  </si>
  <si>
    <t>04.01.100</t>
  </si>
  <si>
    <t>m</t>
  </si>
  <si>
    <t>Divisórias em madeira com laminado com portas de 80x210cm</t>
  </si>
  <si>
    <t>Divisórias em granito</t>
  </si>
  <si>
    <t>04.01.300</t>
  </si>
  <si>
    <t>ESQUADRIAS</t>
  </si>
  <si>
    <t>04.01.310</t>
  </si>
  <si>
    <t>Esquadria de Madeira</t>
  </si>
  <si>
    <t>Portas</t>
  </si>
  <si>
    <t>PM-2 - porta comum 80 x 210 cm</t>
  </si>
  <si>
    <t>un</t>
  </si>
  <si>
    <t>PM-3 - porta com barra de proteção 80 x 210 cm</t>
  </si>
  <si>
    <t>PM-04a - porta comum p/ divisórias de granito 60 x 180 cm</t>
  </si>
  <si>
    <t>PM-04b - porta comum p/ divisórias de granito 60 x 60 cm e guiches</t>
  </si>
  <si>
    <t>PM-6 - porta comum 60 x 210 cm</t>
  </si>
  <si>
    <t>PM-7 - porta com visor 80 x 210 cm</t>
  </si>
  <si>
    <t>PM-8 - porta com veneziana 80 x 210 cm</t>
  </si>
  <si>
    <t>04.01.320</t>
  </si>
  <si>
    <t>Esquadria Metálica</t>
  </si>
  <si>
    <t>Grades e portões</t>
  </si>
  <si>
    <t>Portões 90X110cm (cobogós)</t>
  </si>
  <si>
    <t>um</t>
  </si>
  <si>
    <t>Portões 90X200cm (cobogós)</t>
  </si>
  <si>
    <t>Grades e portões h=210cm</t>
  </si>
  <si>
    <t>04.01.400</t>
  </si>
  <si>
    <t>PV6 - Portas de vidro temperado -160x210cm</t>
  </si>
  <si>
    <t>Espelhos 4mm</t>
  </si>
  <si>
    <t>04.01.600</t>
  </si>
  <si>
    <t>IMPERMEABILIZAÇÃO</t>
  </si>
  <si>
    <t>Impermeabilização de calhas (piso)</t>
  </si>
  <si>
    <t>Impermeabilização de calhas (telhado)  com manta asfáltica</t>
  </si>
  <si>
    <t>Tetos</t>
  </si>
  <si>
    <t>04.01.730</t>
  </si>
  <si>
    <t>PAVIMENTAÇÃO</t>
  </si>
  <si>
    <t>Bloco de concreto intertravado</t>
  </si>
  <si>
    <t>Cerâmica</t>
  </si>
  <si>
    <t>Rejuntamento de cerâmica</t>
  </si>
  <si>
    <t>04.01.740</t>
  </si>
  <si>
    <t>SOLEIRAS, RODAPÉS E PEITORIS</t>
  </si>
  <si>
    <t>Soleiras em granito e=15cm</t>
  </si>
  <si>
    <t>Rodapé em cerâmica</t>
  </si>
  <si>
    <t>Rejuntamento de rodapés de cerâmica</t>
  </si>
  <si>
    <t>Rodameio de madeira L=10cm</t>
  </si>
  <si>
    <t>04.01.750</t>
  </si>
  <si>
    <t>PINTURA</t>
  </si>
  <si>
    <t>Paredes internas</t>
  </si>
  <si>
    <t>Pintura acrílica c/ massa corrida</t>
  </si>
  <si>
    <t>Pintura PVA</t>
  </si>
  <si>
    <t>Paredes externas</t>
  </si>
  <si>
    <t>Pintura acrílica s/ massa corrida</t>
  </si>
  <si>
    <t>Pintura PVA c/ massa corrida</t>
  </si>
  <si>
    <t>Outros</t>
  </si>
  <si>
    <t>Pintura esmalte em portas em madeira</t>
  </si>
  <si>
    <t>Tratamento em verniz em rodameio de madeira</t>
  </si>
  <si>
    <t>Pintura esmalte em esquadrias e grades de ferro</t>
  </si>
  <si>
    <t>04.01.800</t>
  </si>
  <si>
    <t>SERVIÇOS COMPLEMENTARES</t>
  </si>
  <si>
    <t>Bancadas e balcões em granito Cinza Andorinha</t>
  </si>
  <si>
    <t>Lavatórios em granito Cinza Andorinha</t>
  </si>
  <si>
    <t>Armários e escaninhos em granito Cinza Andorinha (A-01 ao  A-09)</t>
  </si>
  <si>
    <t>Prateleiras em granito Cinza Andorinha</t>
  </si>
  <si>
    <t>Rodamão em granito h=10cm Cinza Andorinha</t>
  </si>
  <si>
    <t>Acabamento de bordas em bancadas e balcões de Cinza Andorinha</t>
  </si>
  <si>
    <t>Acabamento de armários e escaninhos de Cinza Andorinha</t>
  </si>
  <si>
    <t>Acabamento de prateleiras de Cinza Andorinha</t>
  </si>
  <si>
    <t>Acabamento de lavatórios  Cinza Andorinha</t>
  </si>
  <si>
    <t>Barras de proteção c=300cm h=45cm</t>
  </si>
  <si>
    <t>Bancos retráteis para PNE</t>
  </si>
  <si>
    <t>cj.</t>
  </si>
  <si>
    <t xml:space="preserve">Barras 90cm para PNE </t>
  </si>
  <si>
    <t>Barras 45 cm para PNE</t>
  </si>
  <si>
    <t>Mastros para bandeiras</t>
  </si>
  <si>
    <t>Quadro negro</t>
  </si>
  <si>
    <t>Alçapão de acesso à caixa d'água</t>
  </si>
  <si>
    <t>05.00.000</t>
  </si>
  <si>
    <t>INSTALAÇÕES HIDRÁULICAS E SANITÁRIAS</t>
  </si>
  <si>
    <t>05.01.000</t>
  </si>
  <si>
    <t>ÁGUA FRIA</t>
  </si>
  <si>
    <t xml:space="preserve">05.01.200 </t>
  </si>
  <si>
    <t>TUBULAÇÕES E CONEXÕES DE PVC RÍGIDO</t>
  </si>
  <si>
    <t xml:space="preserve">05.01.202 </t>
  </si>
  <si>
    <t>Adaptadores</t>
  </si>
  <si>
    <t>Adaptador PVC soldável curto com bolsa e rosca, diâmetro 50x1.1/2"</t>
  </si>
  <si>
    <t xml:space="preserve">05.01.203 </t>
  </si>
  <si>
    <t>Buchas de redução</t>
  </si>
  <si>
    <t xml:space="preserve">Bucha de  redução, PVC soldável, diâmetro 32x25mm </t>
  </si>
  <si>
    <t xml:space="preserve">05.01.207 </t>
  </si>
  <si>
    <t>Joelhos</t>
  </si>
  <si>
    <t>Joelho  90º PVC soldável, diâmetro 85mm</t>
  </si>
  <si>
    <t>Joelho de redução 90º PVC soldável com bucha de latão, diâmetro 25x1/2"</t>
  </si>
  <si>
    <t>Tê</t>
  </si>
  <si>
    <t>União</t>
  </si>
  <si>
    <t>05.01.500</t>
  </si>
  <si>
    <t>APARELHOS E ACESSÓRIOS SANITÁRIOS</t>
  </si>
  <si>
    <t>Lavatório individual com coluna suspensa, cor branca</t>
  </si>
  <si>
    <t>Cuba de embutir oval grande, cor branca</t>
  </si>
  <si>
    <t>Cuba de embutir redonda pequena, cor branca</t>
  </si>
  <si>
    <t>Bacia sifonada com abertura frontal, cor branca</t>
  </si>
  <si>
    <t>Bacia sifonada infantil, cor branca</t>
  </si>
  <si>
    <t>Bacia sifonada sem abertura frontal, cor branca</t>
  </si>
  <si>
    <t>Assento para bacia com abertura frontal, cor branca</t>
  </si>
  <si>
    <t>Assento para bacia infantil, cor branca</t>
  </si>
  <si>
    <t>Assento para bacia sem abertura frontal, cor branca</t>
  </si>
  <si>
    <t>Cuba para pia de aço inox, 625x505x300mm, acabamento alto brilho</t>
  </si>
  <si>
    <t>Cuba para pia de aço inox, 560x340x140mm, acabamento polido</t>
  </si>
  <si>
    <t>Cuba para pia de aço inox, 400x340x170mm, acabamento polido</t>
  </si>
  <si>
    <t>Tanque duplo com capacidade de 27+30 litros, acabamento alto brilho, 1200x550mm</t>
  </si>
  <si>
    <t>Torneira de mesa, bica alta</t>
  </si>
  <si>
    <t>Torneira de parede</t>
  </si>
  <si>
    <t>Torneira de mesa, bica baixa</t>
  </si>
  <si>
    <t>Torneira elétrica, 5500W</t>
  </si>
  <si>
    <t>Torneira de parede, bica móvel</t>
  </si>
  <si>
    <t>Torneira de mesa, bica móvel</t>
  </si>
  <si>
    <t>Torneira para uso geral</t>
  </si>
  <si>
    <t>Torneira para jardim/mangueira</t>
  </si>
  <si>
    <t>Torneira de bóia, diâmetro 25mm</t>
  </si>
  <si>
    <t>Registro de pressão com canopla p/ chuveiro, diâmetro 3/4"</t>
  </si>
  <si>
    <t>Registro de gaveta bruto, diâmetro 3/4"</t>
  </si>
  <si>
    <t>Ligação flexível metálica para lavatório de 1/2"</t>
  </si>
  <si>
    <t>Ligação flexível metálica para pia de 3/4"</t>
  </si>
  <si>
    <t>Ducha elétrica com desviador, 5500W, cor branca</t>
  </si>
  <si>
    <t>Ducha higiênica</t>
  </si>
  <si>
    <t>Ducha elétrica 4000W com desviador</t>
  </si>
  <si>
    <t>Chuveiro elétrico, 5500W, acabamento cromado</t>
  </si>
  <si>
    <t>Porta-sabonete líquido de parede</t>
  </si>
  <si>
    <t>Porta papel-toalha de parede</t>
  </si>
  <si>
    <t>Porta papel higiênico em louça de embutir</t>
  </si>
  <si>
    <t>Saboneteira em louça de embutir</t>
  </si>
  <si>
    <t>05.01.600</t>
  </si>
  <si>
    <t>EQUIPAMENTOS</t>
  </si>
  <si>
    <t>Conjunto moto-bomba com rotor em bronze, 3/4 cv, Hman=15mca, Q=5m³/h, 380 Volts, trifásica</t>
  </si>
  <si>
    <t>Automático de bóia nível máximo</t>
  </si>
  <si>
    <t>Automático de bóia nível mínimo</t>
  </si>
  <si>
    <t/>
  </si>
  <si>
    <t>TUBULAÇÕES E CONEXÕES DE FERRO GALVANIZADO</t>
  </si>
  <si>
    <t xml:space="preserve">05.01.701 </t>
  </si>
  <si>
    <t>Tubo</t>
  </si>
  <si>
    <t>Tubo FG roscável, diâmetro 3/4"</t>
  </si>
  <si>
    <t>Tubo FG roscável, diâmetro 1"</t>
  </si>
  <si>
    <t>Tubo FG roscável, diâmetro 1.1/2"</t>
  </si>
  <si>
    <t>Tubo FG roscável, diâmetro 3"</t>
  </si>
  <si>
    <t xml:space="preserve">05.01.703 </t>
  </si>
  <si>
    <t>Bucha de redução</t>
  </si>
  <si>
    <t xml:space="preserve">Bucha de redução, FG roscável, diâmetro 1"x3/4" </t>
  </si>
  <si>
    <t xml:space="preserve">05.01.707 </t>
  </si>
  <si>
    <t>Joelho</t>
  </si>
  <si>
    <t>Joelho 90º FG roscável, diâmetro 3/4"</t>
  </si>
  <si>
    <t>Joelho 90º FG roscável, diâmetro 1.1/2"</t>
  </si>
  <si>
    <t>Joelho 90º FG roscável, diâmetro 1"</t>
  </si>
  <si>
    <t>Joelho 90º FG roscável, diâmetro 3"</t>
  </si>
  <si>
    <t>05.01.708</t>
  </si>
  <si>
    <t>Luva</t>
  </si>
  <si>
    <t>Luva FG, F/F roscável, diâmetro 1"</t>
  </si>
  <si>
    <t>Luva FG, F/F roscável, diâmetro 1.1/2"</t>
  </si>
  <si>
    <t xml:space="preserve">05.01.709 </t>
  </si>
  <si>
    <t>Te 90º FG roscável, diâmetro 1.1/2"</t>
  </si>
  <si>
    <t>Te 90º FG roscável, diâmetro 1"</t>
  </si>
  <si>
    <t>Te 45º FG roscável, diâmetro 1"</t>
  </si>
  <si>
    <t xml:space="preserve">05.01.710 </t>
  </si>
  <si>
    <t>União FG roscável MF, diâmetro 1"</t>
  </si>
  <si>
    <t>União FG roscável MF, diâmetro 1.1/2"</t>
  </si>
  <si>
    <t>05.01.712</t>
  </si>
  <si>
    <t>Niple</t>
  </si>
  <si>
    <t>Niple FG roscável diâmetro 1"</t>
  </si>
  <si>
    <t>05.03.000</t>
  </si>
  <si>
    <t>DRENAGEM DE ÁGUAS PLUVIAIS</t>
  </si>
  <si>
    <t>05.03.900</t>
  </si>
  <si>
    <t>ACESSÓRIOS</t>
  </si>
  <si>
    <t>05.03.901</t>
  </si>
  <si>
    <t>Ralo hemisférico</t>
  </si>
  <si>
    <t>Ralo hemisférico (formato abacaxi) de ferro fundido, Ø150mm</t>
  </si>
  <si>
    <t>Ralo hemisférico (formato abacaxi) de ferro fundido, Ø100mm</t>
  </si>
  <si>
    <t>05.03.903</t>
  </si>
  <si>
    <t>Caixa de passagem</t>
  </si>
  <si>
    <t>Caixa de brita 40x40cm</t>
  </si>
  <si>
    <t>05.03.905</t>
  </si>
  <si>
    <t>Tampa para inspeção</t>
  </si>
  <si>
    <t>Chapa de aço galvanizado aparafusável, 15x15cm, para inspeção em alvenaria</t>
  </si>
  <si>
    <t>05.03.906</t>
  </si>
  <si>
    <t>Grelha</t>
  </si>
  <si>
    <t>Calha de piso em PVC DN 130, com grelha</t>
  </si>
  <si>
    <t>05.04.000</t>
  </si>
  <si>
    <t>ESGOTOS SANITÁRIOS</t>
  </si>
  <si>
    <t>05.04.300</t>
  </si>
  <si>
    <t>TUBOS E CONEXÕES DE PVC</t>
  </si>
  <si>
    <t>Redução</t>
  </si>
  <si>
    <t>05.04.310</t>
  </si>
  <si>
    <t>Ligação para saída de vaso sanitário</t>
  </si>
  <si>
    <t>Adaptador para saída de vaso sanitário série N 100mm</t>
  </si>
  <si>
    <t>05.04.311</t>
  </si>
  <si>
    <t>Vedação para saída de vaso sanitário</t>
  </si>
  <si>
    <t>Vedação para saída de vaso sanitário série N 100mm</t>
  </si>
  <si>
    <t>05.04.314</t>
  </si>
  <si>
    <t>Adaptadores para sifão</t>
  </si>
  <si>
    <t>Adaptador para válvula de pia, lavatório, tanque e bebedouro série N 40x1"</t>
  </si>
  <si>
    <t>05.04.800</t>
  </si>
  <si>
    <t>05.04.804</t>
  </si>
  <si>
    <t>Grelha redonda de alumínio 150mm</t>
  </si>
  <si>
    <t>Grelha redonda de alumínio 100mm</t>
  </si>
  <si>
    <t>Grelha redonda escamoteável em aço inox, cromada, com caixilho 150mm</t>
  </si>
  <si>
    <t>Grelha redonda escamoteável em aço inox, cromada, com caixilho 100mm</t>
  </si>
  <si>
    <t>Calha de piso normal em PVC, cor branca, DN 130, 250cm x 129mm x 140mm</t>
  </si>
  <si>
    <t>Grelha para calha de piso normal em PVC, cor branca, DN 130, 500mm x 128mm x 20mm</t>
  </si>
  <si>
    <t>Antiespuma 150mm</t>
  </si>
  <si>
    <t>Tampa cega redonda de aluminio 250mm</t>
  </si>
  <si>
    <t>Porta grelha redondo cromado 250mm</t>
  </si>
  <si>
    <t>Porta grelha redondo cromado 150mm</t>
  </si>
  <si>
    <t>Porta grelha redondo cromado 100mm</t>
  </si>
  <si>
    <t>05.04.805</t>
  </si>
  <si>
    <t>Caixa de gordura</t>
  </si>
  <si>
    <t>Caixa de gordura dupla, 120 litros, 60x60x95 cm</t>
  </si>
  <si>
    <t>Caixa de gordura especial, 350 litros, 80x80x105 cm</t>
  </si>
  <si>
    <t>Tampa de ferro fundido 60x60 cm, tipo leve, para caixas de gordura dupla e especial</t>
  </si>
  <si>
    <t>05.04.806</t>
  </si>
  <si>
    <t>Terminal de ventilação</t>
  </si>
  <si>
    <t>Terminal de ventilação 75mm</t>
  </si>
  <si>
    <t>Terminal de ventilação 50mm</t>
  </si>
  <si>
    <t>05.04.807</t>
  </si>
  <si>
    <t>Caixa de inspeção em alvenaria</t>
  </si>
  <si>
    <t>Tampa de ferro fundido tipo leve 60x60cm para caixa de inspeção</t>
  </si>
  <si>
    <t>06.00.000</t>
  </si>
  <si>
    <t>INSTALAÇÕES ELÉTRICAS E ELETRÔNICAS</t>
  </si>
  <si>
    <t>06.01.000</t>
  </si>
  <si>
    <t>INSTALAÇÕES ELÉTRICAS</t>
  </si>
  <si>
    <t>06.01.222</t>
  </si>
  <si>
    <t>Haste para aterramento</t>
  </si>
  <si>
    <t>Haste de aço galvanizado recoberta com 200 micras de cobre de diâmetro nominal de 5/8" com 3 metros de comprimento.</t>
  </si>
  <si>
    <t xml:space="preserve">Caixa de inspeção tipo solo em PVC, com tampa de ferro de 30cm. </t>
  </si>
  <si>
    <t xml:space="preserve">Conector em bronze para conecção de dois cabos com a haste. </t>
  </si>
  <si>
    <t>06.01.223</t>
  </si>
  <si>
    <t>Cordoalha de cobre nú</t>
  </si>
  <si>
    <t>Cordoalha de cobre nú 50mm2.</t>
  </si>
  <si>
    <t>Cordoalha de cobre nú 35mm2.</t>
  </si>
  <si>
    <t>06.01.302</t>
  </si>
  <si>
    <t>Quadros de Força</t>
  </si>
  <si>
    <t>Quadro de medição completo com TC(transformador de corrente) para medição em baixa tensão, compatível com disjuntor trifásico geral de entrada de 500A, padrão da concessionária local.</t>
  </si>
  <si>
    <t>06.01.303</t>
  </si>
  <si>
    <t>Centro de distribuição de iluminação e tomadas</t>
  </si>
  <si>
    <t xml:space="preserve">Quadro de distribuição de embutir, 24 módulos (2x12) completo com barramentos 150A, placa de montagem, porta interna e perfis verticais com trilhos DIN para fixação de acessórios. </t>
  </si>
  <si>
    <t xml:space="preserve">Quadro de distribuição de embutir, 70 módulos (2x35) completo com barramentos 150A, placa de montagem, porta interna e perfis verticais com trilhos DIN para fixação de acessórios. </t>
  </si>
  <si>
    <t>Quadro de distribuição de embutir, 56 módulos (2x28) completo com barramentos 225A, placa de montagem, porta interna e perfis verticais com trilhos DIN para fixação de acessórios. Ref. Comercial: CEMAR  (Ref. QDETG UX 225A) ou equivalente.</t>
  </si>
  <si>
    <t>06.01.304</t>
  </si>
  <si>
    <t xml:space="preserve">Eletrodutos e Acessórios </t>
  </si>
  <si>
    <t xml:space="preserve">Eletroduto de Aço Galvanizado, tipo pesado, entradas lisas,   Ø 3/4"x 3,00 m                      </t>
  </si>
  <si>
    <t>Eletroduto de Pead-Polietileno de alta densidade corrugado, Ø1 1/2"</t>
  </si>
  <si>
    <t>Eletroduto de Pead-Polietileno de alta densidade corrugado, Ø2"</t>
  </si>
  <si>
    <t>Eletroduto de Pead-Polietileno de alta densidade corrugado, Ø3"</t>
  </si>
  <si>
    <t>Eletroduto de Pead-Polietileno de alta densidade corrugado, Ø4"</t>
  </si>
  <si>
    <t>Eletroduto de Pead-Polietileno de alta densidade corrugado, Ø5"</t>
  </si>
  <si>
    <t>Curva 90º de PVC, série reforçada, Ø 3/4"</t>
  </si>
  <si>
    <t>Abraçadeira de aço galvanizado,  Ø 3/4”, tipo "copo"</t>
  </si>
  <si>
    <t>Abraçadeira de aço galvanizado,  Ø 1”, tipo "copo"</t>
  </si>
  <si>
    <t>06.01.305</t>
  </si>
  <si>
    <t>Cabos e Fios(condutores)</t>
  </si>
  <si>
    <t>Condutor de cobre unipolar, isolação em PVC/70ºC, camada de proteção em PVC, não propagador de chamas, classe de tensão 750V, encordoamento classe 5, flexível, com as seguintes seções nominais:</t>
  </si>
  <si>
    <t>#2,5mm2</t>
  </si>
  <si>
    <t>#4mm2</t>
  </si>
  <si>
    <t>#6mm2</t>
  </si>
  <si>
    <t>Condutor de cobre unipolar, isolação em PVC/70ºC, camada de proteção em PVC, não propagador de chamas, classe de tensão 1 kV, encordoamento classe 5, flexível, com as seguintes seções nominais:</t>
  </si>
  <si>
    <t>#10mm2</t>
  </si>
  <si>
    <t>#16mm2</t>
  </si>
  <si>
    <t>#25mm2</t>
  </si>
  <si>
    <t>#35mm2</t>
  </si>
  <si>
    <t>#50mm2</t>
  </si>
  <si>
    <t>Cabo tripolar, condutor de cobre, isolação em PVC/70°C, não propagador de chama, classe de tensão, encordoamento classe 5, flexível, com as seguintes seções nominais:</t>
  </si>
  <si>
    <t>3x1,5mm2</t>
  </si>
  <si>
    <t>3x2,5mm2</t>
  </si>
  <si>
    <t>06.01.306</t>
  </si>
  <si>
    <t>Caixas de Passagem</t>
  </si>
  <si>
    <t>Condulete metálico, entradas lisas, tipo T, Ø3/4”.</t>
  </si>
  <si>
    <t>Condulete metálico, entradas lisas, tipo C, Ø3/4”.</t>
  </si>
  <si>
    <t>Condulete metálico, entradas lisas, tipo E, Ø3/4”.</t>
  </si>
  <si>
    <t>Condulete metálico, entradas lisas, tipo X, Ø3/4”.</t>
  </si>
  <si>
    <t>Condulete metálico, entradas lisas, tipo LR, Ø3/4”.</t>
  </si>
  <si>
    <t>Tampa para condulete metálico com entrada para tomada 2P+T</t>
  </si>
  <si>
    <t xml:space="preserve">Tampa cega para condulete metálico. </t>
  </si>
  <si>
    <t>Tampa para condulete metálico com furo</t>
  </si>
  <si>
    <t>Caixa de passagem em PVC, série reforçada, 4x2”</t>
  </si>
  <si>
    <t>Caixa de ferro esmaltada, octogonal, 4x4”</t>
  </si>
  <si>
    <t>Caixa de passagem metálica, quadrada, 20x20” com tampa</t>
  </si>
  <si>
    <t>Caixa de passagem 20x20cm em alvenaria com tampa</t>
  </si>
  <si>
    <t>Caixa de passagem 40x40cm em alvenaria com tampa</t>
  </si>
  <si>
    <t>06.01.307</t>
  </si>
  <si>
    <t>Chaves com Fusíveis</t>
  </si>
  <si>
    <t xml:space="preserve">Base-fusível completa (com tampa, anel de proteção e parafuso de ajuste), fusíveis diazed de 10A. </t>
  </si>
  <si>
    <t xml:space="preserve">Base-fusível completa (com tampa, anel de proteção e parafuso de ajuste), fusíveis diazed de 6A. </t>
  </si>
  <si>
    <t>Relé térmico de sobrecarga 1,8A a 2,5A</t>
  </si>
  <si>
    <t xml:space="preserve">Contator de potência, bobina 110V/60Hz. </t>
  </si>
  <si>
    <t>Alarme sonoro, 110V/60Hz, com frequência tonal diferente do alarme contra incêndio.</t>
  </si>
  <si>
    <t>Controle do reservatório superior, composto por chave nível tipo bóia, com haste móvel e contatos reversíveis (NA,NF).</t>
  </si>
  <si>
    <t xml:space="preserve">Controle do reservatório inferior, composto por chave nível tipo bóia, com haste móvel e contatos reversíveis (NA,NF).  </t>
  </si>
  <si>
    <t xml:space="preserve">Alarme de extravasamento do reservatório inferior, composto por chave nível tipo bóia, com haste móvel e contatos reversíveis (NA,NF). </t>
  </si>
  <si>
    <t xml:space="preserve">Comutador com retenção, ф 22mm, cor preta, 3 posições (zero central), com blocos de contato 2NA+2NF. </t>
  </si>
  <si>
    <t xml:space="preserve">Comutador com retenção, ф22mm, cor preta, 2 posições, com blocos de contato 2NA+2NF
</t>
  </si>
  <si>
    <t>Sinalizador luminoso, redondo, aro frontal pretonas cor vermelha (vm) com lâmpada neon/220V, soquete BA9S</t>
  </si>
  <si>
    <t>Sinalizador luminoso, redondo, aro frontal pretonas cor âmbar (am) com lâmpada neon/110V, soquete BA9S</t>
  </si>
  <si>
    <t>06.01.308</t>
  </si>
  <si>
    <t>Disjuntores</t>
  </si>
  <si>
    <t>Mini-Disjuntor monopolar, tipo 5Sx1, curva C, 20A</t>
  </si>
  <si>
    <t>Mini-Disjuntor monopolar, tipo 5Sx1, curva C, 25A</t>
  </si>
  <si>
    <t>Mini-Disjuntor bipolar, tipo 5Sx1, curva C, 20A</t>
  </si>
  <si>
    <t>Mini-Disjuntor bipolar, tipo 5Sx1, curva C, 25A</t>
  </si>
  <si>
    <t>Mini-Disjuntor tripolar, tipo 5Sx1, curva C, 15A</t>
  </si>
  <si>
    <t>Mini-Disjuntor tripolar, tipo 5Sx1, curva C, 80A</t>
  </si>
  <si>
    <t>Mini-Disjuntor tripolar, tipo 5Sx2, curva C, 32A</t>
  </si>
  <si>
    <t>Mini-Disjuntor tripolar, tipo 5Sx2, curva C, 50A</t>
  </si>
  <si>
    <t>Disjuntor tripolar, 3VF23-13, IN= 32A, Icu = 65 kA/220V</t>
  </si>
  <si>
    <t>Disjuntor tripolar, 3VF23-13, IN= 50A, Icu = 65 kA/220V</t>
  </si>
  <si>
    <t>Disjuntor tripolar, 3VF23-13, IN= 100A, Icu = 65 kA/220V</t>
  </si>
  <si>
    <t>Disjuntor tripolar, 3VF23-13, IN= 125A, Icu = 65 kA/220V</t>
  </si>
  <si>
    <t>Disjuntor tripolar tipo LFC3M450, IN= 350A, Icu = 65 kA/220V, tensão nominal máxima 240V</t>
  </si>
  <si>
    <t>Módulo Diferencial Residual (DDR) de alta sensibilidade, bipolar, 25A com corrente nominal residual de 30mA.</t>
  </si>
  <si>
    <t>Módulo Diferencial Residual (DDR) de alta sensibilidade, tetrapolar, 25A com corrente nominal residual de 30mA.</t>
  </si>
  <si>
    <t>Dispositivo de Proteção contra Surtos (DPS), monopolar, tensão nominal máxima 275 VCA, corrente de surto máxima 40kA</t>
  </si>
  <si>
    <t>06.01.400</t>
  </si>
  <si>
    <t>Iluminação e Tomadas</t>
  </si>
  <si>
    <t>06.01.401</t>
  </si>
  <si>
    <t>Luminárias</t>
  </si>
  <si>
    <t>Luminária de sobrepor completa com 2 lâmpadas fluorescentes tubulares de 32W com reator eletrônico duplo</t>
  </si>
  <si>
    <t>Luminária de sobrepor completa com 2 lâmpadas fluorescentes tubulares de 16W com reator eletrônico duplo</t>
  </si>
  <si>
    <t xml:space="preserve">Arandela completa com uma lâmpada incandescente de 60W comandada por dimmer. </t>
  </si>
  <si>
    <t>Arandela completa com uma lâmpada fluorescente compacta de 20W.</t>
  </si>
  <si>
    <t xml:space="preserve">Projetor completo com uma lâmpada a vapor metálico de 250W, ignitor e reator eletrônico de alta freqüência, alto fator de potência e baixa taxa de distorção harmônica (FP &gt; 0,92 e THD &lt; 10%). </t>
  </si>
  <si>
    <t xml:space="preserve">Projetor completo com uma lâmpada a vapor metálico de 150W, ignitor e reator eletrônico de alta freqüência, alto fator de potência e baixa taxa de distorção harmônica (FP &gt; 0,92 e THD &lt; 10%). </t>
  </si>
  <si>
    <t xml:space="preserve">Luminária de embutir em piso completa com uma lâmpada a vapor metálico de 70W, grau de proteção IP 65 (proteção hermética contra poeira e proteção contra jatos d´água), com ignitor e reator eletrônico de alta freqüência, alto fator de potência e baixa taxa de distorção harmônica (FP &gt; 0,92 e THD &lt; 10%). </t>
  </si>
  <si>
    <t>06.01.403</t>
  </si>
  <si>
    <t xml:space="preserve">Interruptores </t>
  </si>
  <si>
    <t>Interruptor simples para montagem em paineis, 8A/250V.</t>
  </si>
  <si>
    <t>Interruptor simples, 10A, 250V</t>
  </si>
  <si>
    <t>Interruptor 2 seções, 10A por seção, 250V</t>
  </si>
  <si>
    <t>Interruptor 3 seções, 10A por seção, 250V</t>
  </si>
  <si>
    <t>Interruptor paralelo (three way) 1 seção, 10A por seção, 250V</t>
  </si>
  <si>
    <t>Interruptor paralelo (three way) 2 seções, 10A por seção, 250V</t>
  </si>
  <si>
    <t>Interruptor paralelo (three way) 3 seções, 10A por seção, 250V</t>
  </si>
  <si>
    <t>Suporte de interruptor simples para duto em aço perfil revestido com pintura em epóxi a pó.</t>
  </si>
  <si>
    <t xml:space="preserve">Variador de luminosidade rotativo (dimmer) 220V/300W com espelho. </t>
  </si>
  <si>
    <t xml:space="preserve">Espelho 4x2" com entrada para interruptor simples. </t>
  </si>
  <si>
    <t xml:space="preserve">Espelho 4x2" com entrada para interruptor de 2 seções. </t>
  </si>
  <si>
    <t xml:space="preserve">Espelho 4x2" com entrada para interruptor de 3 seções. </t>
  </si>
  <si>
    <t xml:space="preserve">Espelho 4x4" com entrada para dois módulos de interruptores de 3 seções. </t>
  </si>
  <si>
    <t>06.01.404</t>
  </si>
  <si>
    <t xml:space="preserve">Tomadas </t>
  </si>
  <si>
    <t xml:space="preserve">Tomada universal, quadrada, 2P+T, 15A/250V, cor preta. </t>
  </si>
  <si>
    <t xml:space="preserve">Suporte de tomadas para duto em aço perfil revestido com pintura em epóxi a pó, com entrada para duas tomadas quadradas 2P+T. </t>
  </si>
  <si>
    <t>Tomada universal, circular, 2P+T, 15A/250V, cor preta.</t>
  </si>
  <si>
    <t xml:space="preserve">Tomada universal, circular, 3P, 20A/250V, cor preta. </t>
  </si>
  <si>
    <t xml:space="preserve">Espelho com entrada para tomada circular 2P+T. </t>
  </si>
  <si>
    <t xml:space="preserve">Espelho com furo. </t>
  </si>
  <si>
    <t>06.01.415</t>
  </si>
  <si>
    <t xml:space="preserve">Fixadores </t>
  </si>
  <si>
    <t xml:space="preserve">Chubadores 3/8"CBA </t>
  </si>
  <si>
    <t>Parafuso e bucha S6</t>
  </si>
  <si>
    <t>Suspensão simples para tirante 1/4"</t>
  </si>
  <si>
    <t>Suspensão para luminária</t>
  </si>
  <si>
    <t>Porca sextavada e arruela lisa 1/4"</t>
  </si>
  <si>
    <t xml:space="preserve">Vergalhão rosca total 1/4"  </t>
  </si>
  <si>
    <t>06.01.500</t>
  </si>
  <si>
    <t>ATERRAMENTO E PROTEÇÃO CONTRA DESCARGAS ATMOSFÉRICAS</t>
  </si>
  <si>
    <t>06.01.501</t>
  </si>
  <si>
    <t>Captores</t>
  </si>
  <si>
    <t>Pára-raios, tipo Franklin</t>
  </si>
  <si>
    <t>pç</t>
  </si>
  <si>
    <t>Cordoalha de cobre nu, têmpera dura, 35mm²</t>
  </si>
  <si>
    <t>06.01.502</t>
  </si>
  <si>
    <t>Conectores e Terminais</t>
  </si>
  <si>
    <t>Conector  de bronze fosforoso, haste de 5/8"/cabo de 50 mm²</t>
  </si>
  <si>
    <t>Clips de aço galvanizado a fogo, Ø10mm</t>
  </si>
  <si>
    <t>06.01.504</t>
  </si>
  <si>
    <t>Eletrodos de Terra</t>
  </si>
  <si>
    <t xml:space="preserve">Haste de aço revestida de camada de cobre, 200microns, no mínimo, Ø5/8" x 3,00m  </t>
  </si>
  <si>
    <t>Cordoalha de cobre nu , 50 mm²</t>
  </si>
  <si>
    <t>06.01.506</t>
  </si>
  <si>
    <t>Caixa de inspeção</t>
  </si>
  <si>
    <t>Caixa de inspeção, PVC de 12", com tampa de aço galvanizado,conforme detalhe no projeto</t>
  </si>
  <si>
    <t>06.09.000</t>
  </si>
  <si>
    <t>INSTALAÇÕES DE REDE ESTRUTURADA</t>
  </si>
  <si>
    <t>06.09.002</t>
  </si>
  <si>
    <t>Equipamentos Passivos</t>
  </si>
  <si>
    <t>Patch Panel 19"  - 24 portas, Categoria 6</t>
  </si>
  <si>
    <t xml:space="preserve">un </t>
  </si>
  <si>
    <t>Bloco 110 para rack 19” 100 pares 1,75” de altura</t>
  </si>
  <si>
    <t xml:space="preserve">Guia de Cabos Frontal, fechado </t>
  </si>
  <si>
    <t>Guia de Cabos Traseiro</t>
  </si>
  <si>
    <t>Trava Path Panel</t>
  </si>
  <si>
    <t xml:space="preserve">Guia de Cabos Vertical, fechado </t>
  </si>
  <si>
    <t xml:space="preserve">Guia de Cabos Superior, fechado </t>
  </si>
  <si>
    <t>06.09.003</t>
  </si>
  <si>
    <t xml:space="preserve">Cabos em par trançados </t>
  </si>
  <si>
    <t>Cabo par trançado não blindado (UTP)-4 pares 24 AWG,100 Ohms - Categoria 6</t>
  </si>
  <si>
    <t>Cabo telefônico interno CI-50, 20 pares</t>
  </si>
  <si>
    <t xml:space="preserve">06.09.005  </t>
  </si>
  <si>
    <t>Cabos de Conexão</t>
  </si>
  <si>
    <t>Cabos de conexões – Patch Cord ultra flexível com RJ 45 nas 2 pontas - 1,50 metros</t>
  </si>
  <si>
    <t>Cabos de conexões – Patch Cord ultra flexível com RJ 45 em 1 ponta - 1,50 metros</t>
  </si>
  <si>
    <t>Cabos de conexões – Patch Cord (Azul) ultra flexível com RJ 45 nas 2 pontas - 3,00 metros</t>
  </si>
  <si>
    <t>Cabos de conexões – Patch cord 110 / RJ-45 1 par -1,50m</t>
  </si>
  <si>
    <t>06.09.006</t>
  </si>
  <si>
    <t>Tomada modular RJ-45 Categoria 6</t>
  </si>
  <si>
    <t>Conector de TV Tipo F (Coaxial)</t>
  </si>
  <si>
    <t xml:space="preserve">06.09.007 </t>
  </si>
  <si>
    <t>Caixas e acessórios</t>
  </si>
  <si>
    <t xml:space="preserve">Condulete metálico, tipo C, para eletroduto de ponta lisa, Ø 3/4" </t>
  </si>
  <si>
    <t>Caixa subterrânea em alvenaria, tipo R1,60x35x50cm, com tampão em ferro fundido</t>
  </si>
  <si>
    <t>Caixa de sobrepor, em aço estampado com pintura eletrostática à base de epoxi, na cor cinza, com fundo de madeira de lei envernizada, porta com trinco e fechadura, 80X80X20cm</t>
  </si>
  <si>
    <t>Tampa para condulete metálico com espaço para 2 módulos RJ-45</t>
  </si>
  <si>
    <t>Espelho para caixa 4x2" com espaço para 2 módulos RJ-45</t>
  </si>
  <si>
    <t>Tampa para condulete metálico com espaço uma tomada tipo F</t>
  </si>
  <si>
    <t>Espelho para caixa 4x2" com espaço uma tomada tipo F (Cabo coaxial de TV)</t>
  </si>
  <si>
    <t xml:space="preserve">Caixa - 4x2" - aço estampado e esmaltado </t>
  </si>
  <si>
    <t>06.09.008</t>
  </si>
  <si>
    <t>Chumbador CBA com parafuso e arruela lisa, Ø1/4"X2"</t>
  </si>
  <si>
    <t>Bucha S/8</t>
  </si>
  <si>
    <t>Parafuso, rosca soberba, cabeça sextavada, 1/4"x2", aço galvanizado</t>
  </si>
  <si>
    <t>Porca sextavada, aço galvanizado a quente, Ø1/4"</t>
  </si>
  <si>
    <t>Arruela lisa, aço galvanizado a quente, Ø1/4"</t>
  </si>
  <si>
    <t>06.09.009</t>
  </si>
  <si>
    <t xml:space="preserve">Eletrocalhas, Perfilados e Acessórios </t>
  </si>
  <si>
    <t>Eletrocalha com virola (perfil "C"), lisa, em aço galvanizado a quente, com tampa, chapa #18 MSG, 100x50x3000mm</t>
  </si>
  <si>
    <t>Curva Horizontal 90°, lisa, com tampa,100x50mm</t>
  </si>
  <si>
    <t>Te Vertical de Descida, liso, com tampa,100x50mm</t>
  </si>
  <si>
    <t>Te Horizontal 90°, liso, com tampa,100x50mm</t>
  </si>
  <si>
    <t>Saída Vertical p/ eletrodutos, Ø3/4"</t>
  </si>
  <si>
    <t>Terminal de fechamento, 100x50mm</t>
  </si>
  <si>
    <t>Junção Simples, 50mm</t>
  </si>
  <si>
    <t>Mão Francesa, 38x38x210 mm</t>
  </si>
  <si>
    <t>Parafuso cabeça lentilha, com fenda, Ø1/4"</t>
  </si>
  <si>
    <t>Parafuso cabeça lentilha, autotravante, Ø1/4"</t>
  </si>
  <si>
    <t>Suspensão ômega, 100x50mm</t>
  </si>
  <si>
    <t>Porca losangular com mola, Ø1/4"</t>
  </si>
  <si>
    <t>Vergalhão rosca total (tirante),em aço galvanizado a quente, Ø1/4"x3000mm</t>
  </si>
  <si>
    <t>Arruela lisa, em aço galvanizado a quente, Ø1/4"</t>
  </si>
  <si>
    <t>Box reto ø3/4" em alumínio</t>
  </si>
  <si>
    <t>06.09.010</t>
  </si>
  <si>
    <t>Dutos de passagem e Acessórios</t>
  </si>
  <si>
    <t>Perfil base sem tampa em aço 129 x 44 x 2000mm (*)</t>
  </si>
  <si>
    <t>Divisor “L” 2000mm. (*)</t>
  </si>
  <si>
    <t>Tampa perfil acabamento na cor bege 1000mm. (*)</t>
  </si>
  <si>
    <t>Derivação "L" (*)</t>
  </si>
  <si>
    <t>Fixa cabo(*)</t>
  </si>
  <si>
    <t>Terminal (*)</t>
  </si>
  <si>
    <t>Suporte de tomada tipo RJ, 2 furos, bege</t>
  </si>
  <si>
    <t>06.09.013</t>
  </si>
  <si>
    <t>Teste de desempenho dos pontos lógicos (voz e dados)</t>
  </si>
  <si>
    <t>Pontos lógicos, categoria 6</t>
  </si>
  <si>
    <t>07.00.000</t>
  </si>
  <si>
    <t>INSTALAÇÕES MECÂNICAS E DE UTILIDADES</t>
  </si>
  <si>
    <t>07.02.000</t>
  </si>
  <si>
    <t>AR CONDICIONADO CENTRAL</t>
  </si>
  <si>
    <t>07.02.700</t>
  </si>
  <si>
    <t>Gaiola anti-furto em aço para aparelho condicionador de janela 30 kBTU/h</t>
  </si>
  <si>
    <t>Gaiola anti-furto em aço para aparelho condicionador de janela 21 kBTU/h</t>
  </si>
  <si>
    <t>Gaiola anti-furto em aço para aparelho condicionador de janela 10 kBTU/h</t>
  </si>
  <si>
    <t>07.04.000</t>
  </si>
  <si>
    <t>VENTILAÇÃO MECÂNICA</t>
  </si>
  <si>
    <t>07.04.200</t>
  </si>
  <si>
    <t>REDE DE DUTOS</t>
  </si>
  <si>
    <t>Boca de ar tipo saída para descarga horizontal com filtro em tela ø 40 cm</t>
  </si>
  <si>
    <t>Conexão tipo curva ø 19,5 cm</t>
  </si>
  <si>
    <t>Conexão tipo curva ø 40 cm</t>
  </si>
  <si>
    <t>Conexão alargadora de seção (expansão ø 19,5 / ø 40 cm)</t>
  </si>
  <si>
    <t>07.04.300</t>
  </si>
  <si>
    <t>EQUIPAMENTOS AUXILIARES</t>
  </si>
  <si>
    <t>Coifa industrial simples de exaustão tipo "ilha" 60 x 90 com descarga centrada circular ø 19,5 cm</t>
  </si>
  <si>
    <t>07.04.400</t>
  </si>
  <si>
    <t>Apoio simples ("berço") para tubulação horizontal de exaustão ø 40 cm</t>
  </si>
  <si>
    <t>Apoio simples ("berço") para tubulação horizontal de exaustão ø 19,5 cm</t>
  </si>
  <si>
    <t>Apoio simples ("berço") para tubulação vertical de exaustão ø 40 cm</t>
  </si>
  <si>
    <t>Abraçadeira simples para duto de exaustão ø 40 cm</t>
  </si>
  <si>
    <t>07.07.000</t>
  </si>
  <si>
    <t>GÁS COMBUSTÍVEL</t>
  </si>
  <si>
    <t>07.07.100</t>
  </si>
  <si>
    <t>TUBULAÇÕES DE AÇO CARBONO E CONEXÕES DE FERRO MALEÁVEL</t>
  </si>
  <si>
    <t xml:space="preserve">07.07.101 </t>
  </si>
  <si>
    <t>Tubo de aço sem costura SCH-40 ASTM A-106, diâmetro 3/4"</t>
  </si>
  <si>
    <t>Tubo de aço sem costura SCH-40 ASTM A-106, diâmetro 1/2"</t>
  </si>
  <si>
    <t xml:space="preserve">07.07.103 </t>
  </si>
  <si>
    <t xml:space="preserve">Tê de redução NPT classe 300, roscável, diâmetro 3/4"x1/2" </t>
  </si>
  <si>
    <t xml:space="preserve">07.07.104 </t>
  </si>
  <si>
    <t xml:space="preserve">Luva de redução FG NPT classe 300, roscável, diâmetro 3/4"x1/2" </t>
  </si>
  <si>
    <t xml:space="preserve">Luva de redução FG NPT classe 300, roscável, diâmetro 1/2"x1/4" </t>
  </si>
  <si>
    <t>07.07.107</t>
  </si>
  <si>
    <t>Niple NPT classe 300, diâmetro 3/4"</t>
  </si>
  <si>
    <t>Niple NPT classe 300, diâmetro 1/2"</t>
  </si>
  <si>
    <t>07.07.111</t>
  </si>
  <si>
    <t>Meia luva</t>
  </si>
  <si>
    <t>Meia luva com assento para solda NPT classe 300, diâmetro 3/4"</t>
  </si>
  <si>
    <t>07.07.113</t>
  </si>
  <si>
    <t>União NPT classe 300, diâmetro 3/4"</t>
  </si>
  <si>
    <t>07.07.114</t>
  </si>
  <si>
    <t>Cotovelo</t>
  </si>
  <si>
    <t>Cotovelo FG NPT classe 300, diâmetro 3/4"</t>
  </si>
  <si>
    <t>Cotovelo FG NPT classe 300, diâmetro 1/2"</t>
  </si>
  <si>
    <t>07.07.117</t>
  </si>
  <si>
    <t>Válvula</t>
  </si>
  <si>
    <t>Válvula esfera NPT classe 300, diâmetro 3/4"</t>
  </si>
  <si>
    <t>07.07.119</t>
  </si>
  <si>
    <t>Tampão</t>
  </si>
  <si>
    <t>Tampão NPT classe 300, diâmetro 3/4"</t>
  </si>
  <si>
    <t>Tampão NPT classe 300, diâmetro 1/4"</t>
  </si>
  <si>
    <t xml:space="preserve">07.07.300 </t>
  </si>
  <si>
    <t>EQUIPAMENTOS E ACESSÓRIOS</t>
  </si>
  <si>
    <t>07.07.302</t>
  </si>
  <si>
    <t>Pig tail flexível de borracha para botijão P45</t>
  </si>
  <si>
    <t>07.07.303</t>
  </si>
  <si>
    <t>Regulador de 1° estágio, NPT, com manômetro, diâmetro 1/2"</t>
  </si>
  <si>
    <t>Regulador de 2° estágio, baixa pressão, NPT com registro</t>
  </si>
  <si>
    <t>07.07.304</t>
  </si>
  <si>
    <t>Registro de linha NPT 1/2" x SAE 3/8"</t>
  </si>
  <si>
    <t>07.07.305</t>
  </si>
  <si>
    <t>Manômetro com caixa em aço carbono, 0-300 psi, NPT entrada 1/4"</t>
  </si>
  <si>
    <t>07.07.306</t>
  </si>
  <si>
    <t>Braçadeira metálica tipo ômega para tubo diâmetro 3/4"</t>
  </si>
  <si>
    <t xml:space="preserve">08.01.000 </t>
  </si>
  <si>
    <t>INSTALAÇÕES DE COMBATE E PREVENÇÃO A INCÊNDIO</t>
  </si>
  <si>
    <t xml:space="preserve">08.01.500 </t>
  </si>
  <si>
    <t>Extintor PQS tipo ABC - 6kg</t>
  </si>
  <si>
    <t>Suporte tipo L para extintor</t>
  </si>
  <si>
    <t>Suporte tipo bandeja para bloco autônomo de emergência (2x55W)</t>
  </si>
  <si>
    <t>Bloco autônomo 2x7W para iluminação de emergência nos ambientes</t>
  </si>
  <si>
    <t>Bloco autônomo 2x7W para saída de emergência, com indicação "SAÍDA"</t>
  </si>
  <si>
    <t>Bloco autônomo 2x55W para iluminação de emergência no pátio</t>
  </si>
  <si>
    <t>Sinalizador fotoluminescente de saída para direita</t>
  </si>
  <si>
    <t>Sinalizador fotoluminescente de saída para esquerda</t>
  </si>
  <si>
    <t>Sinalizador fotoluminescente para extintor</t>
  </si>
  <si>
    <t>Sinalizador fotoluminescente “Proibido Fumar”</t>
  </si>
  <si>
    <t>Sinalizador fotoluminescente “Proibido produzir chamas”</t>
  </si>
  <si>
    <t>Sinalizador fotoluminescente “Cuidado, risco de incêndio”</t>
  </si>
  <si>
    <t>Sinalizador fotoluminescente “Cuidado, risco de choque elétrico”</t>
  </si>
  <si>
    <t>09.00.000</t>
  </si>
  <si>
    <t>SERVIÇOS FINAIS</t>
  </si>
  <si>
    <t>Limpeza final da obra</t>
  </si>
  <si>
    <t>CÓDIGO</t>
  </si>
  <si>
    <t>DISCRIMINAÇÃO</t>
  </si>
  <si>
    <t>01.00.000</t>
  </si>
  <si>
    <t>SERVIÇOS GERAIS DE CANTEIRO</t>
  </si>
  <si>
    <t>ud</t>
  </si>
  <si>
    <t>Vidros</t>
  </si>
  <si>
    <t>Un.</t>
  </si>
  <si>
    <t>Paredes e Divisórias</t>
  </si>
  <si>
    <t>Sub-total</t>
  </si>
  <si>
    <t>CUSTO TOTAL</t>
  </si>
  <si>
    <t>Eletrodutos metálicos ultra-flexíveis aspirado Ø 1"</t>
  </si>
  <si>
    <t>Eletrodutos metálicos ultra-flexíveis aspirado Ø 3/4"</t>
  </si>
  <si>
    <t>Eletroduto de aço galvanizado a quente, tipo pesado Ø 3/4"</t>
  </si>
  <si>
    <t>Eletroduto de aço galvanizado a quente, tipo pesado, rosqueável Ø 3/4"</t>
  </si>
  <si>
    <t xml:space="preserve">Eletroduto de PEAD flexível corrugado Ø 4" </t>
  </si>
  <si>
    <t>Abraçadeira de aço galvanizado a quente, tipo "D", para eletrodutos Ø 3/4"</t>
  </si>
  <si>
    <r>
      <t>Duto para exaustão de ar ø 19,5 cm chapa galvanizada ( 4 kg/m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</si>
  <si>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Duto para exaustão de ar ø 40 cm chapa galvanizada ( 4 kg/m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</si>
  <si>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>PREFEITURA MUNICIPAL DE CHAPADA DOS GUIMARÃES</t>
  </si>
  <si>
    <t>OBRA : ESCOLA  DE ENSINO INFANTIL - PROJETO PRÓ - INFANCIA - CRECHE TIPO - B</t>
  </si>
  <si>
    <t>ENDEREÇO : RUA OLHO D'AGUA - BAIRRO SÃO SEBASTIÃO</t>
  </si>
  <si>
    <t xml:space="preserve">PLANILHA ORÇAMENTARIA </t>
  </si>
  <si>
    <t xml:space="preserve">Quant. </t>
  </si>
  <si>
    <t>LOCAL : CHAPADA DOS GUIMARÃES - MT   JAN/2015</t>
  </si>
  <si>
    <t xml:space="preserve">ENG.° CIVIL </t>
  </si>
  <si>
    <t>VALOR UNITÁRIO SINAPI R$</t>
  </si>
  <si>
    <t>VALOR TOTAL SINAPI R$</t>
  </si>
  <si>
    <t>CÓDIGO SINAPI</t>
  </si>
  <si>
    <t>78880/002</t>
  </si>
  <si>
    <t>74139/002</t>
  </si>
  <si>
    <t>73905/001</t>
  </si>
  <si>
    <t>73910/001</t>
  </si>
  <si>
    <t>73906/003</t>
  </si>
  <si>
    <t>73764/003</t>
  </si>
  <si>
    <t>87274</t>
  </si>
  <si>
    <t>74111/0001</t>
  </si>
  <si>
    <t>88650</t>
  </si>
  <si>
    <t>73886/001</t>
  </si>
  <si>
    <t>88488</t>
  </si>
  <si>
    <t>88486</t>
  </si>
  <si>
    <t>88489</t>
  </si>
  <si>
    <t>88486/88494</t>
  </si>
  <si>
    <t>73739/001</t>
  </si>
  <si>
    <t>79466</t>
  </si>
  <si>
    <t>73794/001</t>
  </si>
  <si>
    <t>86899</t>
  </si>
  <si>
    <t>Composição</t>
  </si>
  <si>
    <t>72787</t>
  </si>
  <si>
    <t>89513</t>
  </si>
  <si>
    <t>89412</t>
  </si>
  <si>
    <t>86901</t>
  </si>
  <si>
    <t>72739</t>
  </si>
  <si>
    <t>6021</t>
  </si>
  <si>
    <t>86900</t>
  </si>
  <si>
    <t>86921</t>
  </si>
  <si>
    <t>86942</t>
  </si>
  <si>
    <t>86906</t>
  </si>
  <si>
    <t>86912</t>
  </si>
  <si>
    <t>86914</t>
  </si>
  <si>
    <t>8614</t>
  </si>
  <si>
    <t>74058/002</t>
  </si>
  <si>
    <t>73664</t>
  </si>
  <si>
    <t>73663</t>
  </si>
  <si>
    <t>9535</t>
  </si>
  <si>
    <t>86887</t>
  </si>
  <si>
    <t>88571</t>
  </si>
  <si>
    <t>73836</t>
  </si>
  <si>
    <t>88547</t>
  </si>
  <si>
    <t>73976/003</t>
  </si>
  <si>
    <t>73976/004</t>
  </si>
  <si>
    <t>73976/006</t>
  </si>
  <si>
    <t>73976/009</t>
  </si>
  <si>
    <t>72673</t>
  </si>
  <si>
    <t>72712</t>
  </si>
  <si>
    <t>72714</t>
  </si>
  <si>
    <t>72476</t>
  </si>
  <si>
    <t>72474</t>
  </si>
  <si>
    <t>72613</t>
  </si>
  <si>
    <t>72611</t>
  </si>
  <si>
    <t>6878</t>
  </si>
  <si>
    <t>68069</t>
  </si>
  <si>
    <t>72930</t>
  </si>
  <si>
    <t>72929</t>
  </si>
  <si>
    <t>72308</t>
  </si>
  <si>
    <t>73860/008</t>
  </si>
  <si>
    <t>73860/009</t>
  </si>
  <si>
    <t>73860/010</t>
  </si>
  <si>
    <t>73860/011</t>
  </si>
  <si>
    <t>73860/012</t>
  </si>
  <si>
    <t>73860/013</t>
  </si>
  <si>
    <t>73860/14</t>
  </si>
  <si>
    <t>73860/014</t>
  </si>
  <si>
    <t>73861/020</t>
  </si>
  <si>
    <t>73861/008</t>
  </si>
  <si>
    <t>73861/017</t>
  </si>
  <si>
    <t>73861/005</t>
  </si>
  <si>
    <t>72332</t>
  </si>
  <si>
    <t>72927</t>
  </si>
  <si>
    <t>73689</t>
  </si>
  <si>
    <t>Nivaldo Campos</t>
  </si>
  <si>
    <t>CREA-1400813786</t>
  </si>
  <si>
    <t>Considerar BDI : 27,76 %</t>
  </si>
  <si>
    <t>Execução de fossa séptica em concreto armado conforme padrão FNDE (80% CONCLUIDO, 20% A EXECUTAR).</t>
  </si>
  <si>
    <t>Execução de sumidouro em tijolo maciço padrão do FNDE (80% CONCLUIDO, 20% A EXECUTAR).</t>
  </si>
  <si>
    <t>________________________________________________________________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</si>
</sst>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8"/>
      <name val="Arial"/>
      <family val="2"/>
    </font>
    <font>
      <vertAlign val="superscript"/>
      <sz val="9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164" fontId="6" fillId="0" borderId="1" xfId="1" applyFont="1" applyFill="1" applyBorder="1" applyAlignment="1">
      <alignment horizontal="right" vertical="center" wrapText="1"/>
    </xf>
    <xf numFmtId="2" fontId="6" fillId="0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wrapText="1"/>
    </xf>
    <xf numFmtId="164" fontId="6" fillId="0" borderId="1" xfId="1" applyFont="1" applyFill="1" applyBorder="1" applyAlignment="1">
      <alignment wrapText="1"/>
    </xf>
    <xf numFmtId="2" fontId="6" fillId="0" borderId="1" xfId="0" applyNumberFormat="1" applyFont="1" applyFill="1" applyBorder="1" applyAlignment="1">
      <alignment horizontal="left" wrapText="1"/>
    </xf>
    <xf numFmtId="2" fontId="6" fillId="0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right" vertical="center" wrapText="1"/>
    </xf>
    <xf numFmtId="2" fontId="9" fillId="0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justify" wrapText="1"/>
    </xf>
    <xf numFmtId="2" fontId="6" fillId="0" borderId="1" xfId="0" quotePrefix="1" applyNumberFormat="1" applyFont="1" applyFill="1" applyBorder="1" applyAlignment="1">
      <alignment wrapText="1"/>
    </xf>
    <xf numFmtId="0" fontId="5" fillId="0" borderId="0" xfId="0" applyFont="1"/>
    <xf numFmtId="49" fontId="6" fillId="0" borderId="7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wrapText="1"/>
    </xf>
    <xf numFmtId="2" fontId="6" fillId="0" borderId="7" xfId="0" applyNumberFormat="1" applyFont="1" applyFill="1" applyBorder="1" applyAlignment="1">
      <alignment wrapText="1"/>
    </xf>
    <xf numFmtId="2" fontId="6" fillId="0" borderId="7" xfId="0" quotePrefix="1" applyNumberFormat="1" applyFont="1" applyFill="1" applyBorder="1" applyAlignment="1">
      <alignment horizontal="center" vertical="center" wrapText="1"/>
    </xf>
    <xf numFmtId="0" fontId="5" fillId="0" borderId="11" xfId="0" applyFont="1" applyBorder="1"/>
    <xf numFmtId="2" fontId="7" fillId="0" borderId="10" xfId="0" applyNumberFormat="1" applyFont="1" applyFill="1" applyBorder="1" applyAlignment="1">
      <alignment horizontal="right" wrapText="1"/>
    </xf>
    <xf numFmtId="0" fontId="5" fillId="0" borderId="0" xfId="0" applyFont="1" applyBorder="1"/>
    <xf numFmtId="0" fontId="3" fillId="0" borderId="1" xfId="0" applyFont="1" applyBorder="1"/>
    <xf numFmtId="164" fontId="5" fillId="0" borderId="1" xfId="1" applyFont="1" applyBorder="1"/>
    <xf numFmtId="49" fontId="5" fillId="0" borderId="1" xfId="1" applyNumberFormat="1" applyFont="1" applyBorder="1" applyAlignment="1">
      <alignment horizontal="center"/>
    </xf>
    <xf numFmtId="164" fontId="5" fillId="0" borderId="1" xfId="1" applyFont="1" applyBorder="1" applyAlignment="1">
      <alignment horizontal="center"/>
    </xf>
    <xf numFmtId="2" fontId="8" fillId="0" borderId="10" xfId="0" applyNumberFormat="1" applyFont="1" applyFill="1" applyBorder="1" applyAlignment="1">
      <alignment horizontal="right" wrapText="1"/>
    </xf>
    <xf numFmtId="0" fontId="3" fillId="0" borderId="22" xfId="0" applyFont="1" applyBorder="1"/>
    <xf numFmtId="164" fontId="5" fillId="0" borderId="22" xfId="1" applyFont="1" applyBorder="1"/>
    <xf numFmtId="164" fontId="5" fillId="2" borderId="22" xfId="1" applyFont="1" applyFill="1" applyBorder="1"/>
    <xf numFmtId="49" fontId="5" fillId="0" borderId="0" xfId="1" applyNumberFormat="1" applyFont="1" applyBorder="1" applyAlignment="1">
      <alignment horizontal="center"/>
    </xf>
    <xf numFmtId="164" fontId="5" fillId="0" borderId="0" xfId="1" applyFont="1" applyBorder="1"/>
    <xf numFmtId="164" fontId="5" fillId="2" borderId="23" xfId="1" applyFont="1" applyFill="1" applyBorder="1"/>
    <xf numFmtId="164" fontId="5" fillId="0" borderId="23" xfId="1" applyFont="1" applyBorder="1"/>
    <xf numFmtId="0" fontId="3" fillId="0" borderId="0" xfId="0" applyFont="1" applyBorder="1"/>
    <xf numFmtId="0" fontId="3" fillId="0" borderId="24" xfId="0" applyFont="1" applyBorder="1"/>
    <xf numFmtId="0" fontId="3" fillId="0" borderId="23" xfId="0" applyFont="1" applyBorder="1"/>
    <xf numFmtId="164" fontId="5" fillId="2" borderId="1" xfId="1" applyFont="1" applyFill="1" applyBorder="1"/>
    <xf numFmtId="164" fontId="12" fillId="2" borderId="1" xfId="1" applyFont="1" applyFill="1" applyBorder="1"/>
    <xf numFmtId="164" fontId="12" fillId="2" borderId="22" xfId="1" applyFont="1" applyFill="1" applyBorder="1"/>
    <xf numFmtId="49" fontId="5" fillId="0" borderId="1" xfId="1" applyNumberFormat="1" applyFont="1" applyFill="1" applyBorder="1" applyAlignment="1">
      <alignment horizontal="center"/>
    </xf>
    <xf numFmtId="164" fontId="5" fillId="0" borderId="1" xfId="1" applyFont="1" applyFill="1" applyBorder="1"/>
    <xf numFmtId="0" fontId="4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wrapText="1"/>
    </xf>
    <xf numFmtId="0" fontId="0" fillId="0" borderId="0" xfId="0" applyNumberFormat="1" applyBorder="1" applyAlignment="1">
      <alignment wrapText="1"/>
    </xf>
    <xf numFmtId="2" fontId="8" fillId="0" borderId="10" xfId="0" applyNumberFormat="1" applyFont="1" applyFill="1" applyBorder="1" applyAlignment="1">
      <alignment horizontal="right" wrapText="1"/>
    </xf>
    <xf numFmtId="2" fontId="8" fillId="0" borderId="3" xfId="0" applyNumberFormat="1" applyFont="1" applyFill="1" applyBorder="1" applyAlignment="1">
      <alignment horizontal="right" wrapText="1"/>
    </xf>
    <xf numFmtId="2" fontId="8" fillId="0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right"/>
    </xf>
    <xf numFmtId="2" fontId="8" fillId="0" borderId="1" xfId="0" applyNumberFormat="1" applyFont="1" applyFill="1" applyBorder="1" applyAlignment="1">
      <alignment horizontal="right" wrapText="1"/>
    </xf>
    <xf numFmtId="2" fontId="7" fillId="0" borderId="2" xfId="0" applyNumberFormat="1" applyFont="1" applyFill="1" applyBorder="1" applyAlignment="1">
      <alignment horizontal="center" wrapText="1"/>
    </xf>
    <xf numFmtId="2" fontId="7" fillId="0" borderId="3" xfId="0" applyNumberFormat="1" applyFont="1" applyFill="1" applyBorder="1" applyAlignment="1">
      <alignment horizontal="center" wrapText="1"/>
    </xf>
    <xf numFmtId="2" fontId="8" fillId="0" borderId="2" xfId="0" applyNumberFormat="1" applyFont="1" applyFill="1" applyBorder="1" applyAlignment="1">
      <alignment horizontal="center" wrapText="1"/>
    </xf>
    <xf numFmtId="2" fontId="8" fillId="0" borderId="3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2" fontId="7" fillId="0" borderId="2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51"/>
  <sheetViews>
    <sheetView tabSelected="1" topLeftCell="A529" zoomScale="115" zoomScaleNormal="115" workbookViewId="0">
      <selection activeCell="B330" sqref="B330"/>
    </sheetView>
  </sheetViews>
  <sheetFormatPr defaultRowHeight="8.25"/>
  <cols>
    <col min="1" max="1" width="9.28515625" style="1" customWidth="1"/>
    <col min="2" max="2" width="85.140625" style="1" customWidth="1"/>
    <col min="3" max="3" width="3.28515625" style="1" bestFit="1" customWidth="1"/>
    <col min="4" max="4" width="11.7109375" style="1" customWidth="1"/>
    <col min="5" max="5" width="11.28515625" style="1" customWidth="1"/>
    <col min="6" max="6" width="13.7109375" style="1" customWidth="1"/>
    <col min="7" max="7" width="16.5703125" style="1" customWidth="1"/>
    <col min="8" max="16384" width="9.140625" style="1"/>
  </cols>
  <sheetData>
    <row r="1" spans="1:7" ht="21" customHeight="1">
      <c r="A1" s="50" t="s">
        <v>555</v>
      </c>
      <c r="B1" s="51"/>
      <c r="C1" s="51"/>
      <c r="D1" s="51"/>
      <c r="E1" s="51"/>
      <c r="F1" s="51"/>
      <c r="G1" s="52"/>
    </row>
    <row r="2" spans="1:7" ht="17.25" customHeight="1">
      <c r="A2" s="53" t="s">
        <v>556</v>
      </c>
      <c r="B2" s="54"/>
      <c r="C2" s="54"/>
      <c r="D2" s="54"/>
      <c r="E2" s="54"/>
      <c r="F2" s="54"/>
      <c r="G2" s="55"/>
    </row>
    <row r="3" spans="1:7" ht="20.25" customHeight="1">
      <c r="A3" s="53" t="s">
        <v>557</v>
      </c>
      <c r="B3" s="54"/>
      <c r="C3" s="54"/>
      <c r="D3" s="54"/>
      <c r="E3" s="54"/>
      <c r="F3" s="54"/>
      <c r="G3" s="55"/>
    </row>
    <row r="4" spans="1:7" ht="18.75" customHeight="1">
      <c r="A4" s="53" t="s">
        <v>560</v>
      </c>
      <c r="B4" s="54"/>
      <c r="C4" s="54"/>
      <c r="D4" s="54"/>
      <c r="E4" s="54"/>
      <c r="F4" s="54"/>
      <c r="G4" s="55"/>
    </row>
    <row r="5" spans="1:7" ht="23.25" customHeight="1">
      <c r="A5" s="53" t="s">
        <v>558</v>
      </c>
      <c r="B5" s="54"/>
      <c r="C5" s="54"/>
      <c r="D5" s="54"/>
      <c r="E5" s="54"/>
      <c r="F5" s="54"/>
      <c r="G5" s="55"/>
    </row>
    <row r="6" spans="1:7" ht="15" customHeight="1">
      <c r="A6" s="59" t="s">
        <v>537</v>
      </c>
      <c r="B6" s="56" t="s">
        <v>538</v>
      </c>
      <c r="C6" s="62" t="s">
        <v>543</v>
      </c>
      <c r="D6" s="65" t="s">
        <v>559</v>
      </c>
      <c r="E6" s="66" t="s">
        <v>564</v>
      </c>
      <c r="F6" s="66" t="s">
        <v>562</v>
      </c>
      <c r="G6" s="67" t="s">
        <v>563</v>
      </c>
    </row>
    <row r="7" spans="1:7" ht="13.5" customHeight="1">
      <c r="A7" s="60"/>
      <c r="B7" s="57"/>
      <c r="C7" s="63"/>
      <c r="D7" s="65"/>
      <c r="E7" s="66"/>
      <c r="F7" s="66"/>
      <c r="G7" s="67"/>
    </row>
    <row r="8" spans="1:7" ht="33.75" customHeight="1">
      <c r="A8" s="61"/>
      <c r="B8" s="58"/>
      <c r="C8" s="64"/>
      <c r="D8" s="65"/>
      <c r="E8" s="66"/>
      <c r="F8" s="66"/>
      <c r="G8" s="67"/>
    </row>
    <row r="9" spans="1:7" ht="12">
      <c r="A9" s="15" t="s">
        <v>539</v>
      </c>
      <c r="B9" s="80" t="s">
        <v>540</v>
      </c>
      <c r="C9" s="80"/>
      <c r="D9" s="80"/>
      <c r="E9" s="23"/>
      <c r="F9" s="23"/>
      <c r="G9" s="28"/>
    </row>
    <row r="10" spans="1:7" ht="24">
      <c r="A10" s="16"/>
      <c r="B10" s="3" t="s">
        <v>639</v>
      </c>
      <c r="C10" s="2" t="s">
        <v>541</v>
      </c>
      <c r="D10" s="4">
        <v>1</v>
      </c>
      <c r="E10" s="24" t="s">
        <v>583</v>
      </c>
      <c r="F10" s="24">
        <v>1196</v>
      </c>
      <c r="G10" s="29">
        <f>D10*F10</f>
        <v>1196</v>
      </c>
    </row>
    <row r="11" spans="1:7" ht="12">
      <c r="A11" s="16"/>
      <c r="B11" s="3" t="s">
        <v>640</v>
      </c>
      <c r="C11" s="2" t="s">
        <v>541</v>
      </c>
      <c r="D11" s="4">
        <v>1</v>
      </c>
      <c r="E11" s="24" t="s">
        <v>583</v>
      </c>
      <c r="F11" s="24">
        <v>1143</v>
      </c>
      <c r="G11" s="29">
        <f>D11*F11</f>
        <v>1143</v>
      </c>
    </row>
    <row r="12" spans="1:7" ht="12">
      <c r="A12" s="70" t="s">
        <v>545</v>
      </c>
      <c r="B12" s="71"/>
      <c r="C12" s="71"/>
      <c r="D12" s="71"/>
      <c r="E12" s="24"/>
      <c r="F12" s="24"/>
      <c r="G12" s="30">
        <f>SUM(G10:G11)</f>
        <v>2339</v>
      </c>
    </row>
    <row r="13" spans="1:7" ht="12">
      <c r="A13" s="17" t="s">
        <v>2</v>
      </c>
      <c r="B13" s="75" t="s">
        <v>3</v>
      </c>
      <c r="C13" s="76"/>
      <c r="D13" s="76"/>
      <c r="E13" s="24"/>
      <c r="F13" s="24"/>
      <c r="G13" s="29"/>
    </row>
    <row r="14" spans="1:7" ht="12">
      <c r="A14" s="17" t="s">
        <v>4</v>
      </c>
      <c r="B14" s="79" t="s">
        <v>5</v>
      </c>
      <c r="C14" s="79"/>
      <c r="D14" s="79"/>
      <c r="E14" s="24"/>
      <c r="F14" s="24"/>
      <c r="G14" s="29"/>
    </row>
    <row r="15" spans="1:7" ht="12">
      <c r="A15" s="17" t="s">
        <v>6</v>
      </c>
      <c r="B15" s="72" t="s">
        <v>544</v>
      </c>
      <c r="C15" s="72"/>
      <c r="D15" s="72"/>
      <c r="E15" s="24"/>
      <c r="F15" s="24"/>
      <c r="G15" s="29"/>
    </row>
    <row r="16" spans="1:7" ht="12">
      <c r="A16" s="17"/>
      <c r="B16" s="6" t="s">
        <v>8</v>
      </c>
      <c r="C16" s="5" t="s">
        <v>0</v>
      </c>
      <c r="D16" s="7">
        <v>25</v>
      </c>
      <c r="E16" s="24" t="s">
        <v>583</v>
      </c>
      <c r="F16" s="24">
        <v>133.19999999999999</v>
      </c>
      <c r="G16" s="29">
        <f>D16*F16</f>
        <v>3329.9999999999995</v>
      </c>
    </row>
    <row r="17" spans="1:7" ht="12">
      <c r="A17" s="17"/>
      <c r="B17" s="6" t="s">
        <v>9</v>
      </c>
      <c r="C17" s="5" t="s">
        <v>0</v>
      </c>
      <c r="D17" s="7">
        <v>22</v>
      </c>
      <c r="E17" s="24" t="s">
        <v>583</v>
      </c>
      <c r="F17" s="24">
        <v>413.13</v>
      </c>
      <c r="G17" s="29">
        <f>D17*F17</f>
        <v>9088.86</v>
      </c>
    </row>
    <row r="18" spans="1:7" ht="12">
      <c r="A18" s="70" t="s">
        <v>545</v>
      </c>
      <c r="B18" s="71"/>
      <c r="C18" s="71"/>
      <c r="D18" s="71"/>
      <c r="E18" s="24"/>
      <c r="F18" s="24"/>
      <c r="G18" s="30">
        <f>SUM(G16:G17)</f>
        <v>12418.86</v>
      </c>
    </row>
    <row r="19" spans="1:7" ht="12">
      <c r="A19" s="17" t="s">
        <v>10</v>
      </c>
      <c r="B19" s="79" t="s">
        <v>11</v>
      </c>
      <c r="C19" s="79"/>
      <c r="D19" s="79"/>
      <c r="E19" s="24"/>
      <c r="F19" s="24"/>
      <c r="G19" s="29"/>
    </row>
    <row r="20" spans="1:7" ht="12">
      <c r="A20" s="17" t="s">
        <v>12</v>
      </c>
      <c r="B20" s="79" t="s">
        <v>13</v>
      </c>
      <c r="C20" s="79"/>
      <c r="D20" s="79"/>
      <c r="E20" s="24"/>
      <c r="F20" s="24"/>
      <c r="G20" s="29"/>
    </row>
    <row r="21" spans="1:7" ht="12">
      <c r="A21" s="16"/>
      <c r="B21" s="72" t="s">
        <v>14</v>
      </c>
      <c r="C21" s="72"/>
      <c r="D21" s="72"/>
      <c r="E21" s="24"/>
      <c r="F21" s="24"/>
      <c r="G21" s="29"/>
    </row>
    <row r="22" spans="1:7" ht="12">
      <c r="A22" s="16"/>
      <c r="B22" s="6" t="s">
        <v>15</v>
      </c>
      <c r="C22" s="2" t="s">
        <v>16</v>
      </c>
      <c r="D22" s="7">
        <v>14</v>
      </c>
      <c r="E22" s="24" t="s">
        <v>565</v>
      </c>
      <c r="F22" s="24">
        <v>474.28</v>
      </c>
      <c r="G22" s="29">
        <f>D22*F22</f>
        <v>6639.92</v>
      </c>
    </row>
    <row r="23" spans="1:7" ht="12">
      <c r="A23" s="16"/>
      <c r="B23" s="6" t="s">
        <v>17</v>
      </c>
      <c r="C23" s="2" t="s">
        <v>16</v>
      </c>
      <c r="D23" s="7">
        <v>4</v>
      </c>
      <c r="E23" s="24" t="s">
        <v>565</v>
      </c>
      <c r="F23" s="24">
        <v>474.28</v>
      </c>
      <c r="G23" s="29">
        <f t="shared" ref="G23:G28" si="0">D23*F23</f>
        <v>1897.12</v>
      </c>
    </row>
    <row r="24" spans="1:7" ht="12">
      <c r="A24" s="16"/>
      <c r="B24" s="6" t="s">
        <v>18</v>
      </c>
      <c r="C24" s="2" t="s">
        <v>16</v>
      </c>
      <c r="D24" s="7">
        <v>14</v>
      </c>
      <c r="E24" s="24" t="s">
        <v>566</v>
      </c>
      <c r="F24" s="24">
        <v>205.44</v>
      </c>
      <c r="G24" s="29">
        <f t="shared" si="0"/>
        <v>2876.16</v>
      </c>
    </row>
    <row r="25" spans="1:7" ht="12">
      <c r="A25" s="16"/>
      <c r="B25" s="6" t="s">
        <v>19</v>
      </c>
      <c r="C25" s="2" t="s">
        <v>16</v>
      </c>
      <c r="D25" s="7">
        <v>6</v>
      </c>
      <c r="E25" s="24" t="s">
        <v>567</v>
      </c>
      <c r="F25" s="24">
        <v>74.05</v>
      </c>
      <c r="G25" s="29">
        <f t="shared" si="0"/>
        <v>444.29999999999995</v>
      </c>
    </row>
    <row r="26" spans="1:7" ht="12">
      <c r="A26" s="16"/>
      <c r="B26" s="6" t="s">
        <v>20</v>
      </c>
      <c r="C26" s="2" t="s">
        <v>16</v>
      </c>
      <c r="D26" s="7">
        <v>4</v>
      </c>
      <c r="E26" s="24" t="s">
        <v>568</v>
      </c>
      <c r="F26" s="24">
        <v>276.25</v>
      </c>
      <c r="G26" s="29">
        <f t="shared" si="0"/>
        <v>1105</v>
      </c>
    </row>
    <row r="27" spans="1:7" ht="12">
      <c r="A27" s="16"/>
      <c r="B27" s="6" t="s">
        <v>21</v>
      </c>
      <c r="C27" s="2" t="s">
        <v>16</v>
      </c>
      <c r="D27" s="7">
        <v>18</v>
      </c>
      <c r="E27" s="24" t="s">
        <v>583</v>
      </c>
      <c r="F27" s="26">
        <v>462.5</v>
      </c>
      <c r="G27" s="29">
        <f t="shared" si="0"/>
        <v>8325</v>
      </c>
    </row>
    <row r="28" spans="1:7" ht="12">
      <c r="A28" s="16"/>
      <c r="B28" s="6" t="s">
        <v>22</v>
      </c>
      <c r="C28" s="2" t="s">
        <v>16</v>
      </c>
      <c r="D28" s="7">
        <v>6</v>
      </c>
      <c r="E28" s="24" t="s">
        <v>569</v>
      </c>
      <c r="F28" s="24">
        <v>761.65</v>
      </c>
      <c r="G28" s="29">
        <f t="shared" si="0"/>
        <v>4569.8999999999996</v>
      </c>
    </row>
    <row r="29" spans="1:7" ht="12">
      <c r="A29" s="70" t="s">
        <v>545</v>
      </c>
      <c r="B29" s="71"/>
      <c r="C29" s="71"/>
      <c r="D29" s="71"/>
      <c r="E29" s="24"/>
      <c r="F29" s="24"/>
      <c r="G29" s="30">
        <f>SUM(G22:G28)</f>
        <v>25857.4</v>
      </c>
    </row>
    <row r="30" spans="1:7" ht="12">
      <c r="A30" s="17" t="s">
        <v>23</v>
      </c>
      <c r="B30" s="79" t="s">
        <v>24</v>
      </c>
      <c r="C30" s="79"/>
      <c r="D30" s="79"/>
      <c r="E30" s="24"/>
      <c r="F30" s="24"/>
      <c r="G30" s="29"/>
    </row>
    <row r="31" spans="1:7" ht="12">
      <c r="A31" s="17"/>
      <c r="B31" s="72" t="s">
        <v>25</v>
      </c>
      <c r="C31" s="72"/>
      <c r="D31" s="72"/>
      <c r="E31" s="24"/>
      <c r="F31" s="24"/>
      <c r="G31" s="29"/>
    </row>
    <row r="32" spans="1:7" ht="24">
      <c r="A32" s="17"/>
      <c r="B32" s="8" t="s">
        <v>26</v>
      </c>
      <c r="C32" s="5" t="s">
        <v>27</v>
      </c>
      <c r="D32" s="7">
        <v>4</v>
      </c>
      <c r="E32" s="24" t="s">
        <v>583</v>
      </c>
      <c r="F32" s="24">
        <v>303.94</v>
      </c>
      <c r="G32" s="29">
        <f>D32*F32</f>
        <v>1215.76</v>
      </c>
    </row>
    <row r="33" spans="1:7" ht="24">
      <c r="A33" s="17"/>
      <c r="B33" s="8" t="s">
        <v>28</v>
      </c>
      <c r="C33" s="5" t="s">
        <v>27</v>
      </c>
      <c r="D33" s="7">
        <v>1</v>
      </c>
      <c r="E33" s="24" t="s">
        <v>583</v>
      </c>
      <c r="F33" s="24">
        <v>303.94</v>
      </c>
      <c r="G33" s="29">
        <f>D33*F33</f>
        <v>303.94</v>
      </c>
    </row>
    <row r="34" spans="1:7" ht="12">
      <c r="A34" s="17"/>
      <c r="B34" s="8" t="s">
        <v>29</v>
      </c>
      <c r="C34" s="5" t="s">
        <v>0</v>
      </c>
      <c r="D34" s="7">
        <v>9</v>
      </c>
      <c r="E34" s="24" t="s">
        <v>583</v>
      </c>
      <c r="F34" s="24">
        <v>357.54</v>
      </c>
      <c r="G34" s="29">
        <f>D34*F34</f>
        <v>3217.86</v>
      </c>
    </row>
    <row r="35" spans="1:7" ht="12">
      <c r="A35" s="70" t="s">
        <v>545</v>
      </c>
      <c r="B35" s="71"/>
      <c r="C35" s="71"/>
      <c r="D35" s="71"/>
      <c r="E35" s="24"/>
      <c r="F35" s="24"/>
      <c r="G35" s="30">
        <f>SUM(G32:G34)</f>
        <v>4737.5600000000004</v>
      </c>
    </row>
    <row r="36" spans="1:7" ht="12">
      <c r="A36" s="17" t="s">
        <v>30</v>
      </c>
      <c r="B36" s="79" t="s">
        <v>542</v>
      </c>
      <c r="C36" s="79"/>
      <c r="D36" s="79"/>
      <c r="E36" s="24"/>
      <c r="F36" s="24"/>
      <c r="G36" s="29"/>
    </row>
    <row r="37" spans="1:7" ht="12">
      <c r="A37" s="17"/>
      <c r="B37" s="6" t="s">
        <v>31</v>
      </c>
      <c r="C37" s="5" t="s">
        <v>0</v>
      </c>
      <c r="D37" s="6">
        <v>13.8</v>
      </c>
      <c r="E37" s="24" t="s">
        <v>583</v>
      </c>
      <c r="F37" s="24">
        <v>315</v>
      </c>
      <c r="G37" s="29">
        <f>D37*F37</f>
        <v>4347</v>
      </c>
    </row>
    <row r="38" spans="1:7" ht="12">
      <c r="A38" s="17"/>
      <c r="B38" s="6" t="s">
        <v>32</v>
      </c>
      <c r="C38" s="5" t="s">
        <v>0</v>
      </c>
      <c r="D38" s="6">
        <v>7</v>
      </c>
      <c r="E38" s="24" t="s">
        <v>583</v>
      </c>
      <c r="F38" s="24">
        <v>148.19</v>
      </c>
      <c r="G38" s="29">
        <f>D38*F38</f>
        <v>1037.33</v>
      </c>
    </row>
    <row r="39" spans="1:7" ht="12">
      <c r="A39" s="70" t="s">
        <v>545</v>
      </c>
      <c r="B39" s="71"/>
      <c r="C39" s="71"/>
      <c r="D39" s="71"/>
      <c r="E39" s="24"/>
      <c r="F39" s="24"/>
      <c r="G39" s="30">
        <f>SUM(G37:G38)</f>
        <v>5384.33</v>
      </c>
    </row>
    <row r="40" spans="1:7" ht="12">
      <c r="A40" s="17" t="s">
        <v>33</v>
      </c>
      <c r="B40" s="75" t="s">
        <v>34</v>
      </c>
      <c r="C40" s="76"/>
      <c r="D40" s="76"/>
      <c r="E40" s="24"/>
      <c r="F40" s="24"/>
      <c r="G40" s="29"/>
    </row>
    <row r="41" spans="1:7" ht="12">
      <c r="A41" s="18"/>
      <c r="B41" s="9" t="s">
        <v>35</v>
      </c>
      <c r="C41" s="5" t="s">
        <v>0</v>
      </c>
      <c r="D41" s="6">
        <v>38</v>
      </c>
      <c r="E41" s="25">
        <v>83737</v>
      </c>
      <c r="F41" s="24">
        <v>51.96</v>
      </c>
      <c r="G41" s="29">
        <f>D41*F41</f>
        <v>1974.48</v>
      </c>
    </row>
    <row r="42" spans="1:7" ht="15" customHeight="1">
      <c r="A42" s="18"/>
      <c r="B42" s="9" t="s">
        <v>36</v>
      </c>
      <c r="C42" s="5" t="s">
        <v>0</v>
      </c>
      <c r="D42" s="6">
        <v>221.45</v>
      </c>
      <c r="E42" s="25">
        <v>83737</v>
      </c>
      <c r="F42" s="24">
        <v>51.96</v>
      </c>
      <c r="G42" s="29">
        <f>D42*F42</f>
        <v>11506.541999999999</v>
      </c>
    </row>
    <row r="43" spans="1:7" ht="12">
      <c r="A43" s="70" t="s">
        <v>545</v>
      </c>
      <c r="B43" s="71"/>
      <c r="C43" s="71"/>
      <c r="D43" s="71"/>
      <c r="E43" s="25"/>
      <c r="F43" s="24"/>
      <c r="G43" s="30">
        <f>SUM(G41:G42)</f>
        <v>13481.021999999999</v>
      </c>
    </row>
    <row r="44" spans="1:7" ht="12">
      <c r="A44" s="17" t="s">
        <v>38</v>
      </c>
      <c r="B44" s="75" t="s">
        <v>39</v>
      </c>
      <c r="C44" s="76"/>
      <c r="D44" s="76"/>
      <c r="E44" s="25"/>
      <c r="F44" s="24"/>
      <c r="G44" s="29"/>
    </row>
    <row r="45" spans="1:7" ht="12">
      <c r="A45" s="17"/>
      <c r="B45" s="6" t="s">
        <v>40</v>
      </c>
      <c r="C45" s="5" t="s">
        <v>0</v>
      </c>
      <c r="D45" s="7">
        <f>140+74+10</f>
        <v>224</v>
      </c>
      <c r="E45" s="25" t="s">
        <v>570</v>
      </c>
      <c r="F45" s="24">
        <v>50.86</v>
      </c>
      <c r="G45" s="29">
        <f>D45*F45</f>
        <v>11392.64</v>
      </c>
    </row>
    <row r="46" spans="1:7" ht="12">
      <c r="A46" s="17"/>
      <c r="B46" s="6" t="s">
        <v>41</v>
      </c>
      <c r="C46" s="5" t="s">
        <v>0</v>
      </c>
      <c r="D46" s="7">
        <f>36</f>
        <v>36</v>
      </c>
      <c r="E46" s="25" t="s">
        <v>571</v>
      </c>
      <c r="F46" s="24">
        <v>56.51</v>
      </c>
      <c r="G46" s="29">
        <f>D46*F46</f>
        <v>2034.36</v>
      </c>
    </row>
    <row r="47" spans="1:7" ht="12">
      <c r="A47" s="17"/>
      <c r="B47" s="6" t="s">
        <v>42</v>
      </c>
      <c r="C47" s="5" t="s">
        <v>0</v>
      </c>
      <c r="D47" s="7">
        <f>D46</f>
        <v>36</v>
      </c>
      <c r="E47" s="25" t="s">
        <v>583</v>
      </c>
      <c r="F47" s="24">
        <v>5.91</v>
      </c>
      <c r="G47" s="29">
        <f>D47*F47</f>
        <v>212.76</v>
      </c>
    </row>
    <row r="48" spans="1:7" ht="12">
      <c r="A48" s="70" t="s">
        <v>545</v>
      </c>
      <c r="B48" s="71"/>
      <c r="C48" s="71"/>
      <c r="D48" s="71"/>
      <c r="E48" s="25"/>
      <c r="F48" s="24"/>
      <c r="G48" s="30">
        <f>SUM(G45:G47)</f>
        <v>13639.76</v>
      </c>
    </row>
    <row r="49" spans="1:7" ht="12">
      <c r="A49" s="17" t="s">
        <v>43</v>
      </c>
      <c r="B49" s="79" t="s">
        <v>44</v>
      </c>
      <c r="C49" s="79"/>
      <c r="D49" s="79"/>
      <c r="E49" s="25"/>
      <c r="F49" s="24"/>
      <c r="G49" s="29"/>
    </row>
    <row r="50" spans="1:7" ht="12">
      <c r="A50" s="17"/>
      <c r="B50" s="6" t="s">
        <v>45</v>
      </c>
      <c r="C50" s="5" t="s">
        <v>7</v>
      </c>
      <c r="D50" s="7">
        <v>32.799999999999997</v>
      </c>
      <c r="E50" s="25" t="s">
        <v>572</v>
      </c>
      <c r="F50" s="24">
        <v>32.6</v>
      </c>
      <c r="G50" s="29">
        <f>D50*F50</f>
        <v>1069.28</v>
      </c>
    </row>
    <row r="51" spans="1:7" ht="12">
      <c r="A51" s="17"/>
      <c r="B51" s="6" t="s">
        <v>46</v>
      </c>
      <c r="C51" s="5" t="s">
        <v>7</v>
      </c>
      <c r="D51" s="7">
        <f>D53+100</f>
        <v>648</v>
      </c>
      <c r="E51" s="25" t="s">
        <v>573</v>
      </c>
      <c r="F51" s="24">
        <v>8.36</v>
      </c>
      <c r="G51" s="29">
        <f>D51*F51</f>
        <v>5417.28</v>
      </c>
    </row>
    <row r="52" spans="1:7" ht="12">
      <c r="A52" s="17"/>
      <c r="B52" s="6" t="s">
        <v>47</v>
      </c>
      <c r="C52" s="5" t="s">
        <v>7</v>
      </c>
      <c r="D52" s="7">
        <f>D54+100</f>
        <v>100</v>
      </c>
      <c r="E52" s="25" t="s">
        <v>583</v>
      </c>
      <c r="F52" s="24">
        <v>5.91</v>
      </c>
      <c r="G52" s="29">
        <f>D52*F52</f>
        <v>591</v>
      </c>
    </row>
    <row r="53" spans="1:7" ht="12">
      <c r="A53" s="17"/>
      <c r="B53" s="6" t="s">
        <v>48</v>
      </c>
      <c r="C53" s="5" t="s">
        <v>7</v>
      </c>
      <c r="D53" s="7">
        <f>4*(26+7+17)+(19+8+12)*2+(50+23+21+20+14+14+17+28+17+13+23)+(16+14)</f>
        <v>548</v>
      </c>
      <c r="E53" s="25" t="s">
        <v>574</v>
      </c>
      <c r="F53" s="24">
        <v>11.02</v>
      </c>
      <c r="G53" s="29">
        <f>D53*F53</f>
        <v>6038.96</v>
      </c>
    </row>
    <row r="54" spans="1:7" ht="12">
      <c r="A54" s="70" t="s">
        <v>545</v>
      </c>
      <c r="B54" s="71"/>
      <c r="C54" s="71"/>
      <c r="D54" s="71"/>
      <c r="E54" s="31"/>
      <c r="F54" s="32"/>
      <c r="G54" s="33">
        <f>SUM(G50:G53)</f>
        <v>13116.52</v>
      </c>
    </row>
    <row r="55" spans="1:7" ht="12">
      <c r="A55" s="17" t="s">
        <v>49</v>
      </c>
      <c r="B55" s="79" t="s">
        <v>50</v>
      </c>
      <c r="C55" s="79"/>
      <c r="D55" s="79"/>
      <c r="E55" s="25"/>
      <c r="F55" s="24"/>
      <c r="G55" s="29"/>
    </row>
    <row r="56" spans="1:7" ht="12">
      <c r="A56" s="17"/>
      <c r="B56" s="72" t="s">
        <v>51</v>
      </c>
      <c r="C56" s="72"/>
      <c r="D56" s="72"/>
      <c r="E56" s="25"/>
      <c r="F56" s="24"/>
      <c r="G56" s="29"/>
    </row>
    <row r="57" spans="1:7" ht="12">
      <c r="A57" s="17"/>
      <c r="B57" s="6" t="s">
        <v>52</v>
      </c>
      <c r="C57" s="5" t="s">
        <v>0</v>
      </c>
      <c r="D57" s="6">
        <v>638.78</v>
      </c>
      <c r="E57" s="25" t="s">
        <v>575</v>
      </c>
      <c r="F57" s="24">
        <v>9.15</v>
      </c>
      <c r="G57" s="29">
        <f>D57*F57</f>
        <v>5844.8369999999995</v>
      </c>
    </row>
    <row r="58" spans="1:7" ht="12">
      <c r="A58" s="17"/>
      <c r="B58" s="6" t="s">
        <v>53</v>
      </c>
      <c r="C58" s="5" t="s">
        <v>0</v>
      </c>
      <c r="D58" s="6">
        <v>77.295000000000002</v>
      </c>
      <c r="E58" s="25" t="s">
        <v>576</v>
      </c>
      <c r="F58" s="24">
        <v>7.08</v>
      </c>
      <c r="G58" s="29">
        <f>D58*F58</f>
        <v>547.24860000000001</v>
      </c>
    </row>
    <row r="59" spans="1:7" ht="12">
      <c r="A59" s="70" t="s">
        <v>545</v>
      </c>
      <c r="B59" s="71"/>
      <c r="C59" s="71"/>
      <c r="D59" s="71"/>
      <c r="E59" s="25"/>
      <c r="F59" s="24"/>
      <c r="G59" s="30">
        <f>SUM(G57:G58)</f>
        <v>6392.0855999999994</v>
      </c>
    </row>
    <row r="60" spans="1:7" ht="12">
      <c r="A60" s="17"/>
      <c r="B60" s="72" t="s">
        <v>54</v>
      </c>
      <c r="C60" s="72"/>
      <c r="D60" s="72"/>
      <c r="E60" s="25"/>
      <c r="F60" s="24"/>
      <c r="G60" s="29"/>
    </row>
    <row r="61" spans="1:7" ht="12">
      <c r="A61" s="17"/>
      <c r="B61" s="6" t="s">
        <v>55</v>
      </c>
      <c r="C61" s="5" t="s">
        <v>0</v>
      </c>
      <c r="D61" s="6">
        <v>606.17999999999995</v>
      </c>
      <c r="E61" s="25" t="s">
        <v>577</v>
      </c>
      <c r="F61" s="24">
        <v>8.01</v>
      </c>
      <c r="G61" s="29">
        <f>D61*F61</f>
        <v>4855.5017999999991</v>
      </c>
    </row>
    <row r="62" spans="1:7" ht="12">
      <c r="A62" s="70" t="s">
        <v>545</v>
      </c>
      <c r="B62" s="71"/>
      <c r="C62" s="71"/>
      <c r="D62" s="71"/>
      <c r="E62" s="31"/>
      <c r="F62" s="32"/>
      <c r="G62" s="33">
        <v>4855.5</v>
      </c>
    </row>
    <row r="63" spans="1:7" ht="12">
      <c r="A63" s="17"/>
      <c r="B63" s="72" t="s">
        <v>37</v>
      </c>
      <c r="C63" s="72"/>
      <c r="D63" s="72"/>
      <c r="E63" s="25"/>
      <c r="F63" s="24"/>
      <c r="G63" s="29"/>
    </row>
    <row r="64" spans="1:7" ht="12">
      <c r="A64" s="17"/>
      <c r="B64" s="6" t="s">
        <v>56</v>
      </c>
      <c r="C64" s="5" t="s">
        <v>0</v>
      </c>
      <c r="D64" s="6">
        <v>732.68</v>
      </c>
      <c r="E64" s="25" t="s">
        <v>578</v>
      </c>
      <c r="F64" s="24">
        <v>7.06</v>
      </c>
      <c r="G64" s="29">
        <f>D64*F64</f>
        <v>5172.7207999999991</v>
      </c>
    </row>
    <row r="65" spans="1:7" ht="12">
      <c r="A65" s="70" t="s">
        <v>545</v>
      </c>
      <c r="B65" s="71"/>
      <c r="C65" s="71"/>
      <c r="D65" s="71"/>
      <c r="E65" s="31"/>
      <c r="F65" s="32"/>
      <c r="G65" s="33">
        <v>5172.72</v>
      </c>
    </row>
    <row r="66" spans="1:7" ht="12">
      <c r="A66" s="17"/>
      <c r="B66" s="72" t="s">
        <v>57</v>
      </c>
      <c r="C66" s="72"/>
      <c r="D66" s="72"/>
      <c r="E66" s="25"/>
      <c r="F66" s="24"/>
      <c r="G66" s="29"/>
    </row>
    <row r="67" spans="1:7" ht="12">
      <c r="A67" s="17"/>
      <c r="B67" s="6" t="s">
        <v>58</v>
      </c>
      <c r="C67" s="5" t="s">
        <v>0</v>
      </c>
      <c r="D67" s="6">
        <v>257.60000000000002</v>
      </c>
      <c r="E67" s="25" t="s">
        <v>579</v>
      </c>
      <c r="F67" s="24">
        <v>12.8</v>
      </c>
      <c r="G67" s="29">
        <f>D67*F67</f>
        <v>3297.2800000000007</v>
      </c>
    </row>
    <row r="68" spans="1:7" ht="12">
      <c r="A68" s="17"/>
      <c r="B68" s="6" t="s">
        <v>59</v>
      </c>
      <c r="C68" s="5" t="s">
        <v>0</v>
      </c>
      <c r="D68" s="6">
        <v>54.8</v>
      </c>
      <c r="E68" s="25" t="s">
        <v>580</v>
      </c>
      <c r="F68" s="24">
        <v>13.64</v>
      </c>
      <c r="G68" s="29">
        <f>D68*F68</f>
        <v>747.47199999999998</v>
      </c>
    </row>
    <row r="69" spans="1:7" ht="12">
      <c r="A69" s="17"/>
      <c r="B69" s="6" t="s">
        <v>60</v>
      </c>
      <c r="C69" s="5" t="s">
        <v>0</v>
      </c>
      <c r="D69" s="6">
        <v>170.5</v>
      </c>
      <c r="E69" s="25" t="s">
        <v>581</v>
      </c>
      <c r="F69" s="24">
        <v>26.01</v>
      </c>
      <c r="G69" s="29">
        <f>D69*F69</f>
        <v>4434.7049999999999</v>
      </c>
    </row>
    <row r="70" spans="1:7" ht="12">
      <c r="A70" s="70" t="s">
        <v>545</v>
      </c>
      <c r="B70" s="71"/>
      <c r="C70" s="71"/>
      <c r="D70" s="71"/>
      <c r="E70" s="31"/>
      <c r="F70" s="32"/>
      <c r="G70" s="33">
        <f>SUM(G67:G69)</f>
        <v>8479.4570000000003</v>
      </c>
    </row>
    <row r="71" spans="1:7" ht="12">
      <c r="A71" s="17" t="s">
        <v>61</v>
      </c>
      <c r="B71" s="79" t="s">
        <v>62</v>
      </c>
      <c r="C71" s="79"/>
      <c r="D71" s="79"/>
      <c r="E71" s="25"/>
      <c r="F71" s="24"/>
      <c r="G71" s="29"/>
    </row>
    <row r="72" spans="1:7" ht="12">
      <c r="A72" s="17"/>
      <c r="B72" s="6" t="s">
        <v>63</v>
      </c>
      <c r="C72" s="5" t="s">
        <v>0</v>
      </c>
      <c r="D72" s="6">
        <v>43.5</v>
      </c>
      <c r="E72" s="25" t="s">
        <v>582</v>
      </c>
      <c r="F72" s="24">
        <v>268.20999999999998</v>
      </c>
      <c r="G72" s="29">
        <f t="shared" ref="G72:G87" si="1">D72*F72</f>
        <v>11667.134999999998</v>
      </c>
    </row>
    <row r="73" spans="1:7" ht="12">
      <c r="A73" s="17"/>
      <c r="B73" s="6" t="s">
        <v>64</v>
      </c>
      <c r="C73" s="5" t="s">
        <v>0</v>
      </c>
      <c r="D73" s="6">
        <v>10.5</v>
      </c>
      <c r="E73" s="25" t="s">
        <v>583</v>
      </c>
      <c r="F73" s="24">
        <v>309.57</v>
      </c>
      <c r="G73" s="29">
        <f t="shared" si="1"/>
        <v>3250.4850000000001</v>
      </c>
    </row>
    <row r="74" spans="1:7" ht="12">
      <c r="A74" s="17"/>
      <c r="B74" s="6" t="s">
        <v>65</v>
      </c>
      <c r="C74" s="5" t="s">
        <v>0</v>
      </c>
      <c r="D74" s="6">
        <v>53</v>
      </c>
      <c r="E74" s="25" t="s">
        <v>583</v>
      </c>
      <c r="F74" s="24">
        <v>309.57</v>
      </c>
      <c r="G74" s="29">
        <f t="shared" si="1"/>
        <v>16407.21</v>
      </c>
    </row>
    <row r="75" spans="1:7" ht="12">
      <c r="A75" s="17"/>
      <c r="B75" s="6" t="s">
        <v>66</v>
      </c>
      <c r="C75" s="5" t="s">
        <v>0</v>
      </c>
      <c r="D75" s="6">
        <v>35.700000000000003</v>
      </c>
      <c r="E75" s="25" t="s">
        <v>583</v>
      </c>
      <c r="F75" s="24">
        <v>309.57</v>
      </c>
      <c r="G75" s="29">
        <f t="shared" si="1"/>
        <v>11051.649000000001</v>
      </c>
    </row>
    <row r="76" spans="1:7" ht="12">
      <c r="A76" s="17"/>
      <c r="B76" s="6" t="s">
        <v>67</v>
      </c>
      <c r="C76" s="5" t="s">
        <v>7</v>
      </c>
      <c r="D76" s="6">
        <v>65.8</v>
      </c>
      <c r="E76" s="25" t="s">
        <v>583</v>
      </c>
      <c r="F76" s="24">
        <v>56.28</v>
      </c>
      <c r="G76" s="29">
        <f t="shared" si="1"/>
        <v>3703.2239999999997</v>
      </c>
    </row>
    <row r="77" spans="1:7" ht="12">
      <c r="A77" s="17"/>
      <c r="B77" s="6" t="s">
        <v>68</v>
      </c>
      <c r="C77" s="5" t="s">
        <v>7</v>
      </c>
      <c r="D77" s="6">
        <f>D76+(2*2)+(2*0.4)+(2*2.45)+(2.6+0.8+1.55+0.5+1.55)+(1.8+0.5+1.2)+(2.25+4.85+6.4)</f>
        <v>99.5</v>
      </c>
      <c r="E77" s="25" t="s">
        <v>583</v>
      </c>
      <c r="F77" s="24">
        <v>56.28</v>
      </c>
      <c r="G77" s="29">
        <f>D77*F77</f>
        <v>5599.86</v>
      </c>
    </row>
    <row r="78" spans="1:7" ht="12">
      <c r="A78" s="17"/>
      <c r="B78" s="6" t="s">
        <v>69</v>
      </c>
      <c r="C78" s="5" t="s">
        <v>7</v>
      </c>
      <c r="D78" s="6">
        <f>5*(3.9+1.2)+(4*1.65)+3*(2.55+1.65)+6*(1.65+1.05)+(1.2*4)+(0.8*6)+2*(1.65*4*3)+(3*0.9*3)+2*(1.65*3)+(0.6*3)+(0.45*2)</f>
        <v>130.80000000000001</v>
      </c>
      <c r="E78" s="31" t="s">
        <v>583</v>
      </c>
      <c r="F78" s="24">
        <v>56.28</v>
      </c>
      <c r="G78" s="29">
        <f t="shared" si="1"/>
        <v>7361.4240000000009</v>
      </c>
    </row>
    <row r="79" spans="1:7" ht="12">
      <c r="A79" s="17"/>
      <c r="B79" s="6" t="s">
        <v>70</v>
      </c>
      <c r="C79" s="5" t="s">
        <v>7</v>
      </c>
      <c r="D79" s="6">
        <v>90.4</v>
      </c>
      <c r="E79" s="25" t="s">
        <v>583</v>
      </c>
      <c r="F79" s="24">
        <v>56.28</v>
      </c>
      <c r="G79" s="29">
        <f t="shared" si="1"/>
        <v>5087.7120000000004</v>
      </c>
    </row>
    <row r="80" spans="1:7" ht="12">
      <c r="A80" s="17"/>
      <c r="B80" s="6" t="s">
        <v>71</v>
      </c>
      <c r="C80" s="5" t="s">
        <v>7</v>
      </c>
      <c r="D80" s="6">
        <v>19.2</v>
      </c>
      <c r="E80" s="25" t="s">
        <v>583</v>
      </c>
      <c r="F80" s="24">
        <v>56.28</v>
      </c>
      <c r="G80" s="29">
        <f t="shared" si="1"/>
        <v>1080.576</v>
      </c>
    </row>
    <row r="81" spans="1:7" ht="12">
      <c r="A81" s="17"/>
      <c r="B81" s="6" t="s">
        <v>72</v>
      </c>
      <c r="C81" s="2" t="s">
        <v>16</v>
      </c>
      <c r="D81" s="6">
        <v>2</v>
      </c>
      <c r="E81" s="25" t="s">
        <v>583</v>
      </c>
      <c r="F81" s="24">
        <v>225.14</v>
      </c>
      <c r="G81" s="29">
        <f t="shared" si="1"/>
        <v>450.28</v>
      </c>
    </row>
    <row r="82" spans="1:7" ht="12">
      <c r="A82" s="17"/>
      <c r="B82" s="6" t="s">
        <v>73</v>
      </c>
      <c r="C82" s="5" t="s">
        <v>74</v>
      </c>
      <c r="D82" s="6">
        <v>2</v>
      </c>
      <c r="E82" s="25" t="s">
        <v>583</v>
      </c>
      <c r="F82" s="24">
        <v>624.77</v>
      </c>
      <c r="G82" s="29">
        <f t="shared" si="1"/>
        <v>1249.54</v>
      </c>
    </row>
    <row r="83" spans="1:7" ht="12">
      <c r="A83" s="17"/>
      <c r="B83" s="6" t="s">
        <v>75</v>
      </c>
      <c r="C83" s="5" t="s">
        <v>16</v>
      </c>
      <c r="D83" s="6">
        <v>8</v>
      </c>
      <c r="E83" s="25" t="s">
        <v>583</v>
      </c>
      <c r="F83" s="24">
        <v>315.2</v>
      </c>
      <c r="G83" s="29">
        <f t="shared" si="1"/>
        <v>2521.6</v>
      </c>
    </row>
    <row r="84" spans="1:7" ht="12">
      <c r="A84" s="17"/>
      <c r="B84" s="6" t="s">
        <v>76</v>
      </c>
      <c r="C84" s="5" t="s">
        <v>74</v>
      </c>
      <c r="D84" s="6">
        <v>2</v>
      </c>
      <c r="E84" s="31" t="s">
        <v>583</v>
      </c>
      <c r="F84" s="32">
        <v>247.66</v>
      </c>
      <c r="G84" s="29">
        <f t="shared" si="1"/>
        <v>495.32</v>
      </c>
    </row>
    <row r="85" spans="1:7" ht="12">
      <c r="A85" s="17"/>
      <c r="B85" s="6" t="s">
        <v>77</v>
      </c>
      <c r="C85" s="2" t="s">
        <v>16</v>
      </c>
      <c r="D85" s="6">
        <v>3</v>
      </c>
      <c r="E85" s="25" t="s">
        <v>583</v>
      </c>
      <c r="F85" s="24">
        <v>427.77</v>
      </c>
      <c r="G85" s="29">
        <f t="shared" si="1"/>
        <v>1283.31</v>
      </c>
    </row>
    <row r="86" spans="1:7" ht="12">
      <c r="A86" s="17"/>
      <c r="B86" s="6" t="s">
        <v>78</v>
      </c>
      <c r="C86" s="2" t="s">
        <v>16</v>
      </c>
      <c r="D86" s="6">
        <v>2</v>
      </c>
      <c r="E86" s="25" t="s">
        <v>583</v>
      </c>
      <c r="F86" s="24">
        <v>168.85</v>
      </c>
      <c r="G86" s="29">
        <f t="shared" si="1"/>
        <v>337.7</v>
      </c>
    </row>
    <row r="87" spans="1:7" ht="12">
      <c r="A87" s="17"/>
      <c r="B87" s="6" t="s">
        <v>79</v>
      </c>
      <c r="C87" s="2" t="s">
        <v>16</v>
      </c>
      <c r="D87" s="6">
        <v>1</v>
      </c>
      <c r="E87" s="25" t="s">
        <v>583</v>
      </c>
      <c r="F87" s="24">
        <v>202.62</v>
      </c>
      <c r="G87" s="29">
        <f t="shared" si="1"/>
        <v>202.62</v>
      </c>
    </row>
    <row r="88" spans="1:7" ht="12">
      <c r="A88" s="70" t="s">
        <v>545</v>
      </c>
      <c r="B88" s="71"/>
      <c r="C88" s="71"/>
      <c r="D88" s="71"/>
      <c r="E88" s="25"/>
      <c r="F88" s="24"/>
      <c r="G88" s="30">
        <f>SUM(G72:G87)</f>
        <v>71749.645000000004</v>
      </c>
    </row>
    <row r="89" spans="1:7" ht="12">
      <c r="A89" s="16" t="s">
        <v>80</v>
      </c>
      <c r="B89" s="75" t="s">
        <v>81</v>
      </c>
      <c r="C89" s="76"/>
      <c r="D89" s="76"/>
      <c r="E89" s="25"/>
      <c r="F89" s="24"/>
      <c r="G89" s="29"/>
    </row>
    <row r="90" spans="1:7" ht="12">
      <c r="A90" s="16" t="s">
        <v>82</v>
      </c>
      <c r="B90" s="75" t="s">
        <v>83</v>
      </c>
      <c r="C90" s="76"/>
      <c r="D90" s="76"/>
      <c r="E90" s="25"/>
      <c r="F90" s="24"/>
      <c r="G90" s="29"/>
    </row>
    <row r="91" spans="1:7" ht="12">
      <c r="A91" s="16" t="s">
        <v>84</v>
      </c>
      <c r="B91" s="75" t="s">
        <v>85</v>
      </c>
      <c r="C91" s="76"/>
      <c r="D91" s="76"/>
      <c r="E91" s="25"/>
      <c r="F91" s="24"/>
      <c r="G91" s="29"/>
    </row>
    <row r="92" spans="1:7" ht="12">
      <c r="A92" s="16" t="s">
        <v>86</v>
      </c>
      <c r="B92" s="77" t="s">
        <v>87</v>
      </c>
      <c r="C92" s="78"/>
      <c r="D92" s="78"/>
      <c r="E92" s="25"/>
      <c r="F92" s="24"/>
      <c r="G92" s="29"/>
    </row>
    <row r="93" spans="1:7" ht="12">
      <c r="A93" s="16"/>
      <c r="B93" s="9" t="s">
        <v>88</v>
      </c>
      <c r="C93" s="2" t="s">
        <v>16</v>
      </c>
      <c r="D93" s="6">
        <v>30</v>
      </c>
      <c r="E93" s="25" t="s">
        <v>584</v>
      </c>
      <c r="F93" s="24">
        <v>27.43</v>
      </c>
      <c r="G93" s="29">
        <f>D93*F93</f>
        <v>822.9</v>
      </c>
    </row>
    <row r="94" spans="1:7" ht="12">
      <c r="A94" s="70" t="s">
        <v>545</v>
      </c>
      <c r="B94" s="71"/>
      <c r="C94" s="71"/>
      <c r="D94" s="71"/>
      <c r="E94" s="25"/>
      <c r="F94" s="24"/>
      <c r="G94" s="30">
        <f>G93</f>
        <v>822.9</v>
      </c>
    </row>
    <row r="95" spans="1:7" ht="12">
      <c r="A95" s="16" t="s">
        <v>89</v>
      </c>
      <c r="B95" s="77" t="s">
        <v>90</v>
      </c>
      <c r="C95" s="78"/>
      <c r="D95" s="78"/>
      <c r="E95" s="25"/>
      <c r="F95" s="24"/>
      <c r="G95" s="29"/>
    </row>
    <row r="96" spans="1:7" ht="12">
      <c r="A96" s="16"/>
      <c r="B96" s="9" t="s">
        <v>91</v>
      </c>
      <c r="C96" s="2" t="s">
        <v>16</v>
      </c>
      <c r="D96" s="6">
        <v>13</v>
      </c>
      <c r="E96" s="25" t="s">
        <v>583</v>
      </c>
      <c r="F96" s="24">
        <v>1.41</v>
      </c>
      <c r="G96" s="29">
        <f>D96*F96</f>
        <v>18.329999999999998</v>
      </c>
    </row>
    <row r="97" spans="1:7" ht="12">
      <c r="A97" s="70" t="s">
        <v>545</v>
      </c>
      <c r="B97" s="71"/>
      <c r="C97" s="71"/>
      <c r="D97" s="71"/>
      <c r="E97" s="25"/>
      <c r="F97" s="24"/>
      <c r="G97" s="30">
        <f>G96</f>
        <v>18.329999999999998</v>
      </c>
    </row>
    <row r="98" spans="1:7" ht="12">
      <c r="A98" s="16" t="s">
        <v>92</v>
      </c>
      <c r="B98" s="77" t="s">
        <v>93</v>
      </c>
      <c r="C98" s="78"/>
      <c r="D98" s="78"/>
      <c r="E98" s="25"/>
      <c r="F98" s="24"/>
      <c r="G98" s="29"/>
    </row>
    <row r="99" spans="1:7" ht="12">
      <c r="A99" s="16"/>
      <c r="B99" s="9" t="s">
        <v>94</v>
      </c>
      <c r="C99" s="2" t="s">
        <v>16</v>
      </c>
      <c r="D99" s="6">
        <v>4</v>
      </c>
      <c r="E99" s="25" t="s">
        <v>585</v>
      </c>
      <c r="F99" s="24">
        <v>51.27</v>
      </c>
      <c r="G99" s="29">
        <f>D99*F99</f>
        <v>205.08</v>
      </c>
    </row>
    <row r="100" spans="1:7" ht="12">
      <c r="A100" s="16"/>
      <c r="B100" s="9" t="s">
        <v>95</v>
      </c>
      <c r="C100" s="2" t="s">
        <v>16</v>
      </c>
      <c r="D100" s="6">
        <v>64</v>
      </c>
      <c r="E100" s="25" t="s">
        <v>586</v>
      </c>
      <c r="F100" s="24">
        <v>4.6500000000000004</v>
      </c>
      <c r="G100" s="29">
        <f>D100*F100</f>
        <v>297.60000000000002</v>
      </c>
    </row>
    <row r="101" spans="1:7" ht="12">
      <c r="A101" s="70" t="s">
        <v>545</v>
      </c>
      <c r="B101" s="71"/>
      <c r="C101" s="71"/>
      <c r="D101" s="71"/>
      <c r="E101" s="25"/>
      <c r="F101" s="24"/>
      <c r="G101" s="30">
        <f>SUM(G99:G100)</f>
        <v>502.68000000000006</v>
      </c>
    </row>
    <row r="102" spans="1:7" ht="12">
      <c r="A102" s="16" t="s">
        <v>98</v>
      </c>
      <c r="B102" s="75" t="s">
        <v>99</v>
      </c>
      <c r="C102" s="76"/>
      <c r="D102" s="76"/>
      <c r="E102" s="25"/>
      <c r="F102" s="24"/>
      <c r="G102" s="29"/>
    </row>
    <row r="103" spans="1:7" ht="12">
      <c r="A103" s="16"/>
      <c r="B103" s="9" t="s">
        <v>100</v>
      </c>
      <c r="C103" s="2" t="s">
        <v>16</v>
      </c>
      <c r="D103" s="10">
        <v>7</v>
      </c>
      <c r="E103" s="25" t="s">
        <v>592</v>
      </c>
      <c r="F103" s="24">
        <v>136.32</v>
      </c>
      <c r="G103" s="29">
        <f t="shared" ref="G103:G136" si="2">D103*F103</f>
        <v>954.24</v>
      </c>
    </row>
    <row r="104" spans="1:7" ht="12">
      <c r="A104" s="16"/>
      <c r="B104" s="9" t="s">
        <v>101</v>
      </c>
      <c r="C104" s="2" t="s">
        <v>16</v>
      </c>
      <c r="D104" s="10">
        <v>2</v>
      </c>
      <c r="E104" s="25" t="s">
        <v>587</v>
      </c>
      <c r="F104" s="24">
        <v>87.65</v>
      </c>
      <c r="G104" s="29">
        <f t="shared" si="2"/>
        <v>175.3</v>
      </c>
    </row>
    <row r="105" spans="1:7" ht="12">
      <c r="A105" s="16"/>
      <c r="B105" s="9" t="s">
        <v>102</v>
      </c>
      <c r="C105" s="2" t="s">
        <v>16</v>
      </c>
      <c r="D105" s="10">
        <v>2</v>
      </c>
      <c r="E105" s="31" t="s">
        <v>589</v>
      </c>
      <c r="F105" s="32">
        <v>183.2</v>
      </c>
      <c r="G105" s="29">
        <f t="shared" si="2"/>
        <v>366.4</v>
      </c>
    </row>
    <row r="106" spans="1:7" ht="12">
      <c r="A106" s="16"/>
      <c r="B106" s="9" t="s">
        <v>103</v>
      </c>
      <c r="C106" s="2" t="s">
        <v>16</v>
      </c>
      <c r="D106" s="10">
        <v>2</v>
      </c>
      <c r="E106" s="25" t="s">
        <v>583</v>
      </c>
      <c r="F106" s="24">
        <v>118.2</v>
      </c>
      <c r="G106" s="29">
        <f t="shared" si="2"/>
        <v>236.4</v>
      </c>
    </row>
    <row r="107" spans="1:7" ht="12">
      <c r="A107" s="16"/>
      <c r="B107" s="9" t="s">
        <v>104</v>
      </c>
      <c r="C107" s="2" t="s">
        <v>16</v>
      </c>
      <c r="D107" s="10">
        <v>12</v>
      </c>
      <c r="E107" s="25" t="s">
        <v>588</v>
      </c>
      <c r="F107" s="24">
        <v>349.39</v>
      </c>
      <c r="G107" s="29">
        <f>D107*F107</f>
        <v>4192.68</v>
      </c>
    </row>
    <row r="108" spans="1:7" ht="12">
      <c r="A108" s="16"/>
      <c r="B108" s="9" t="s">
        <v>105</v>
      </c>
      <c r="C108" s="2" t="s">
        <v>16</v>
      </c>
      <c r="D108" s="10">
        <v>9</v>
      </c>
      <c r="E108" s="25" t="s">
        <v>589</v>
      </c>
      <c r="F108" s="24">
        <v>183.2</v>
      </c>
      <c r="G108" s="29">
        <f t="shared" si="2"/>
        <v>1648.8</v>
      </c>
    </row>
    <row r="109" spans="1:7" ht="12">
      <c r="A109" s="16"/>
      <c r="B109" s="9" t="s">
        <v>106</v>
      </c>
      <c r="C109" s="2" t="s">
        <v>16</v>
      </c>
      <c r="D109" s="10">
        <v>2</v>
      </c>
      <c r="E109" s="25" t="s">
        <v>583</v>
      </c>
      <c r="F109" s="24">
        <v>30.39</v>
      </c>
      <c r="G109" s="29">
        <f t="shared" si="2"/>
        <v>60.78</v>
      </c>
    </row>
    <row r="110" spans="1:7" ht="12">
      <c r="A110" s="16"/>
      <c r="B110" s="9" t="s">
        <v>107</v>
      </c>
      <c r="C110" s="2" t="s">
        <v>16</v>
      </c>
      <c r="D110" s="10">
        <v>12</v>
      </c>
      <c r="E110" s="25" t="s">
        <v>583</v>
      </c>
      <c r="F110" s="24">
        <v>30.39</v>
      </c>
      <c r="G110" s="29">
        <f t="shared" si="2"/>
        <v>364.68</v>
      </c>
    </row>
    <row r="111" spans="1:7" ht="12">
      <c r="A111" s="16"/>
      <c r="B111" s="9" t="s">
        <v>108</v>
      </c>
      <c r="C111" s="2" t="s">
        <v>16</v>
      </c>
      <c r="D111" s="10">
        <v>9</v>
      </c>
      <c r="E111" s="25" t="s">
        <v>583</v>
      </c>
      <c r="F111" s="24">
        <v>30.39</v>
      </c>
      <c r="G111" s="29">
        <f t="shared" si="2"/>
        <v>273.51</v>
      </c>
    </row>
    <row r="112" spans="1:7" ht="12">
      <c r="A112" s="16"/>
      <c r="B112" s="9" t="s">
        <v>109</v>
      </c>
      <c r="C112" s="2" t="s">
        <v>16</v>
      </c>
      <c r="D112" s="10">
        <v>2</v>
      </c>
      <c r="E112" s="25" t="s">
        <v>590</v>
      </c>
      <c r="F112" s="24">
        <v>66.45</v>
      </c>
      <c r="G112" s="29">
        <f t="shared" si="2"/>
        <v>132.9</v>
      </c>
    </row>
    <row r="113" spans="1:7" ht="12">
      <c r="A113" s="16"/>
      <c r="B113" s="9" t="s">
        <v>110</v>
      </c>
      <c r="C113" s="2" t="s">
        <v>16</v>
      </c>
      <c r="D113" s="10">
        <v>8</v>
      </c>
      <c r="E113" s="25" t="s">
        <v>590</v>
      </c>
      <c r="F113" s="24">
        <v>66.45</v>
      </c>
      <c r="G113" s="29">
        <f>D113*F113</f>
        <v>531.6</v>
      </c>
    </row>
    <row r="114" spans="1:7" ht="12">
      <c r="A114" s="16"/>
      <c r="B114" s="9" t="s">
        <v>111</v>
      </c>
      <c r="C114" s="2" t="s">
        <v>16</v>
      </c>
      <c r="D114" s="10">
        <v>4</v>
      </c>
      <c r="E114" s="25" t="s">
        <v>590</v>
      </c>
      <c r="F114" s="24">
        <v>66.45</v>
      </c>
      <c r="G114" s="29">
        <f t="shared" si="2"/>
        <v>265.8</v>
      </c>
    </row>
    <row r="115" spans="1:7" ht="12">
      <c r="A115" s="16"/>
      <c r="B115" s="9" t="s">
        <v>112</v>
      </c>
      <c r="C115" s="2" t="s">
        <v>16</v>
      </c>
      <c r="D115" s="6">
        <v>1</v>
      </c>
      <c r="E115" s="31" t="s">
        <v>591</v>
      </c>
      <c r="F115" s="32">
        <v>256.87</v>
      </c>
      <c r="G115" s="29">
        <f t="shared" si="2"/>
        <v>256.87</v>
      </c>
    </row>
    <row r="116" spans="1:7" ht="12">
      <c r="A116" s="16"/>
      <c r="B116" s="9" t="s">
        <v>113</v>
      </c>
      <c r="C116" s="2" t="s">
        <v>16</v>
      </c>
      <c r="D116" s="6">
        <v>7</v>
      </c>
      <c r="E116" s="25" t="s">
        <v>593</v>
      </c>
      <c r="F116" s="24">
        <v>37.03</v>
      </c>
      <c r="G116" s="29">
        <f t="shared" si="2"/>
        <v>259.21000000000004</v>
      </c>
    </row>
    <row r="117" spans="1:7" ht="12">
      <c r="A117" s="16"/>
      <c r="B117" s="9" t="s">
        <v>114</v>
      </c>
      <c r="C117" s="2" t="s">
        <v>16</v>
      </c>
      <c r="D117" s="6">
        <v>14</v>
      </c>
      <c r="E117" s="25" t="s">
        <v>594</v>
      </c>
      <c r="F117" s="24">
        <v>53.82</v>
      </c>
      <c r="G117" s="29">
        <f t="shared" si="2"/>
        <v>753.48</v>
      </c>
    </row>
    <row r="118" spans="1:7" ht="12">
      <c r="A118" s="16"/>
      <c r="B118" s="9" t="s">
        <v>115</v>
      </c>
      <c r="C118" s="2" t="s">
        <v>16</v>
      </c>
      <c r="D118" s="6">
        <v>5</v>
      </c>
      <c r="E118" s="25" t="s">
        <v>593</v>
      </c>
      <c r="F118" s="24">
        <v>37.03</v>
      </c>
      <c r="G118" s="29">
        <f t="shared" si="2"/>
        <v>185.15</v>
      </c>
    </row>
    <row r="119" spans="1:7" ht="12">
      <c r="A119" s="16"/>
      <c r="B119" s="9" t="s">
        <v>116</v>
      </c>
      <c r="C119" s="2" t="s">
        <v>16</v>
      </c>
      <c r="D119" s="6">
        <v>3</v>
      </c>
      <c r="E119" s="25" t="s">
        <v>583</v>
      </c>
      <c r="F119" s="24">
        <v>332.08</v>
      </c>
      <c r="G119" s="29">
        <f t="shared" si="2"/>
        <v>996.24</v>
      </c>
    </row>
    <row r="120" spans="1:7" ht="12">
      <c r="A120" s="16"/>
      <c r="B120" s="9" t="s">
        <v>117</v>
      </c>
      <c r="C120" s="2" t="s">
        <v>16</v>
      </c>
      <c r="D120" s="6">
        <v>4</v>
      </c>
      <c r="E120" s="25" t="s">
        <v>594</v>
      </c>
      <c r="F120" s="24">
        <v>53.82</v>
      </c>
      <c r="G120" s="29">
        <f t="shared" si="2"/>
        <v>215.28</v>
      </c>
    </row>
    <row r="121" spans="1:7" ht="12">
      <c r="A121" s="16"/>
      <c r="B121" s="9" t="s">
        <v>118</v>
      </c>
      <c r="C121" s="2" t="s">
        <v>16</v>
      </c>
      <c r="D121" s="6">
        <v>7</v>
      </c>
      <c r="E121" s="25" t="s">
        <v>593</v>
      </c>
      <c r="F121" s="24">
        <v>37.03</v>
      </c>
      <c r="G121" s="29">
        <f t="shared" si="2"/>
        <v>259.21000000000004</v>
      </c>
    </row>
    <row r="122" spans="1:7" ht="12">
      <c r="A122" s="16"/>
      <c r="B122" s="9" t="s">
        <v>119</v>
      </c>
      <c r="C122" s="2" t="s">
        <v>16</v>
      </c>
      <c r="D122" s="6">
        <v>6</v>
      </c>
      <c r="E122" s="25" t="s">
        <v>595</v>
      </c>
      <c r="F122" s="24">
        <v>33.79</v>
      </c>
      <c r="G122" s="29">
        <f t="shared" si="2"/>
        <v>202.74</v>
      </c>
    </row>
    <row r="123" spans="1:7" ht="12">
      <c r="A123" s="16"/>
      <c r="B123" s="9" t="s">
        <v>120</v>
      </c>
      <c r="C123" s="2" t="s">
        <v>16</v>
      </c>
      <c r="D123" s="6">
        <v>11</v>
      </c>
      <c r="E123" s="25" t="s">
        <v>596</v>
      </c>
      <c r="F123" s="24">
        <v>33.79</v>
      </c>
      <c r="G123" s="29">
        <f t="shared" si="2"/>
        <v>371.69</v>
      </c>
    </row>
    <row r="124" spans="1:7" ht="12">
      <c r="A124" s="16"/>
      <c r="B124" s="9" t="s">
        <v>121</v>
      </c>
      <c r="C124" s="2" t="s">
        <v>16</v>
      </c>
      <c r="D124" s="6">
        <v>1</v>
      </c>
      <c r="E124" s="25" t="s">
        <v>597</v>
      </c>
      <c r="F124" s="24">
        <v>60.24</v>
      </c>
      <c r="G124" s="29">
        <f t="shared" si="2"/>
        <v>60.24</v>
      </c>
    </row>
    <row r="125" spans="1:7" ht="12">
      <c r="A125" s="16"/>
      <c r="B125" s="9" t="s">
        <v>122</v>
      </c>
      <c r="C125" s="2" t="s">
        <v>16</v>
      </c>
      <c r="D125" s="6">
        <v>19</v>
      </c>
      <c r="E125" s="25" t="s">
        <v>598</v>
      </c>
      <c r="F125" s="24">
        <v>53.69</v>
      </c>
      <c r="G125" s="29">
        <f t="shared" si="2"/>
        <v>1020.1099999999999</v>
      </c>
    </row>
    <row r="126" spans="1:7" ht="12">
      <c r="A126" s="16"/>
      <c r="B126" s="9" t="s">
        <v>123</v>
      </c>
      <c r="C126" s="2" t="s">
        <v>16</v>
      </c>
      <c r="D126" s="6">
        <v>5</v>
      </c>
      <c r="E126" s="25" t="s">
        <v>599</v>
      </c>
      <c r="F126" s="24">
        <v>68</v>
      </c>
      <c r="G126" s="29">
        <f t="shared" si="2"/>
        <v>340</v>
      </c>
    </row>
    <row r="127" spans="1:7" ht="12">
      <c r="A127" s="16"/>
      <c r="B127" s="9" t="s">
        <v>124</v>
      </c>
      <c r="C127" s="2" t="s">
        <v>16</v>
      </c>
      <c r="D127" s="6">
        <v>11</v>
      </c>
      <c r="E127" s="25" t="s">
        <v>601</v>
      </c>
      <c r="F127" s="24">
        <v>23.59</v>
      </c>
      <c r="G127" s="29">
        <f t="shared" si="2"/>
        <v>259.49</v>
      </c>
    </row>
    <row r="128" spans="1:7" ht="12">
      <c r="A128" s="16"/>
      <c r="B128" s="9" t="s">
        <v>125</v>
      </c>
      <c r="C128" s="2" t="s">
        <v>16</v>
      </c>
      <c r="D128" s="6">
        <v>7</v>
      </c>
      <c r="E128" s="25" t="s">
        <v>601</v>
      </c>
      <c r="F128" s="24">
        <v>23.59</v>
      </c>
      <c r="G128" s="29">
        <f t="shared" si="2"/>
        <v>165.13</v>
      </c>
    </row>
    <row r="129" spans="1:7" ht="12">
      <c r="A129" s="16"/>
      <c r="B129" s="9" t="s">
        <v>126</v>
      </c>
      <c r="C129" s="2" t="s">
        <v>16</v>
      </c>
      <c r="D129" s="6">
        <v>12</v>
      </c>
      <c r="E129" s="25" t="s">
        <v>600</v>
      </c>
      <c r="F129" s="24">
        <v>54.55</v>
      </c>
      <c r="G129" s="29">
        <f t="shared" si="2"/>
        <v>654.59999999999991</v>
      </c>
    </row>
    <row r="130" spans="1:7" ht="12">
      <c r="A130" s="16"/>
      <c r="B130" s="9" t="s">
        <v>127</v>
      </c>
      <c r="C130" s="2" t="s">
        <v>16</v>
      </c>
      <c r="D130" s="6">
        <v>4</v>
      </c>
      <c r="E130" s="25" t="s">
        <v>583</v>
      </c>
      <c r="F130" s="24">
        <v>84.43</v>
      </c>
      <c r="G130" s="29">
        <f t="shared" si="2"/>
        <v>337.72</v>
      </c>
    </row>
    <row r="131" spans="1:7" ht="12">
      <c r="A131" s="16"/>
      <c r="B131" s="9" t="s">
        <v>128</v>
      </c>
      <c r="C131" s="2" t="s">
        <v>16</v>
      </c>
      <c r="D131" s="6">
        <v>4</v>
      </c>
      <c r="E131" s="25" t="s">
        <v>583</v>
      </c>
      <c r="F131" s="24">
        <v>180.11</v>
      </c>
      <c r="G131" s="29">
        <f>D131*F131</f>
        <v>720.44</v>
      </c>
    </row>
    <row r="132" spans="1:7" ht="12">
      <c r="A132" s="16"/>
      <c r="B132" s="9" t="s">
        <v>129</v>
      </c>
      <c r="C132" s="2" t="s">
        <v>16</v>
      </c>
      <c r="D132" s="6">
        <v>5</v>
      </c>
      <c r="E132" s="25" t="s">
        <v>583</v>
      </c>
      <c r="F132" s="24">
        <v>113.69</v>
      </c>
      <c r="G132" s="29">
        <f t="shared" si="2"/>
        <v>568.45000000000005</v>
      </c>
    </row>
    <row r="133" spans="1:7" ht="12">
      <c r="A133" s="16"/>
      <c r="B133" s="9" t="s">
        <v>130</v>
      </c>
      <c r="C133" s="2" t="s">
        <v>16</v>
      </c>
      <c r="D133" s="6">
        <v>32</v>
      </c>
      <c r="E133" s="25" t="s">
        <v>583</v>
      </c>
      <c r="F133" s="24">
        <v>73.17</v>
      </c>
      <c r="G133" s="29">
        <f t="shared" si="2"/>
        <v>2341.44</v>
      </c>
    </row>
    <row r="134" spans="1:7" ht="12">
      <c r="A134" s="16"/>
      <c r="B134" s="9" t="s">
        <v>131</v>
      </c>
      <c r="C134" s="2" t="s">
        <v>16</v>
      </c>
      <c r="D134" s="6">
        <v>30</v>
      </c>
      <c r="E134" s="25" t="s">
        <v>583</v>
      </c>
      <c r="F134" s="24">
        <v>28.14</v>
      </c>
      <c r="G134" s="29">
        <f t="shared" si="2"/>
        <v>844.2</v>
      </c>
    </row>
    <row r="135" spans="1:7" ht="12">
      <c r="A135" s="16"/>
      <c r="B135" s="9" t="s">
        <v>132</v>
      </c>
      <c r="C135" s="2" t="s">
        <v>16</v>
      </c>
      <c r="D135" s="6">
        <v>23</v>
      </c>
      <c r="E135" s="25" t="s">
        <v>583</v>
      </c>
      <c r="F135" s="24">
        <v>28.14</v>
      </c>
      <c r="G135" s="29">
        <f t="shared" si="2"/>
        <v>647.22</v>
      </c>
    </row>
    <row r="136" spans="1:7" ht="12">
      <c r="A136" s="16"/>
      <c r="B136" s="9" t="s">
        <v>133</v>
      </c>
      <c r="C136" s="2" t="s">
        <v>16</v>
      </c>
      <c r="D136" s="6">
        <v>17</v>
      </c>
      <c r="E136" s="25" t="s">
        <v>602</v>
      </c>
      <c r="F136" s="24">
        <v>42.11</v>
      </c>
      <c r="G136" s="29">
        <f t="shared" si="2"/>
        <v>715.87</v>
      </c>
    </row>
    <row r="137" spans="1:7" ht="12">
      <c r="A137" s="70" t="s">
        <v>545</v>
      </c>
      <c r="B137" s="71"/>
      <c r="C137" s="71"/>
      <c r="D137" s="71"/>
      <c r="E137" s="25"/>
      <c r="F137" s="24"/>
      <c r="G137" s="30">
        <f>SUM(G103:G136)</f>
        <v>21377.870000000003</v>
      </c>
    </row>
    <row r="138" spans="1:7" ht="12">
      <c r="A138" s="16" t="s">
        <v>134</v>
      </c>
      <c r="B138" s="75" t="s">
        <v>135</v>
      </c>
      <c r="C138" s="76"/>
      <c r="D138" s="76"/>
      <c r="E138" s="25"/>
      <c r="F138" s="24"/>
      <c r="G138" s="29"/>
    </row>
    <row r="139" spans="1:7" ht="12">
      <c r="A139" s="16"/>
      <c r="B139" s="9" t="s">
        <v>136</v>
      </c>
      <c r="C139" s="2" t="s">
        <v>16</v>
      </c>
      <c r="D139" s="6">
        <v>2</v>
      </c>
      <c r="E139" s="25" t="s">
        <v>603</v>
      </c>
      <c r="F139" s="24">
        <v>795.54</v>
      </c>
      <c r="G139" s="29">
        <f>D139*F139</f>
        <v>1591.08</v>
      </c>
    </row>
    <row r="140" spans="1:7" ht="12">
      <c r="A140" s="16"/>
      <c r="B140" s="9" t="s">
        <v>137</v>
      </c>
      <c r="C140" s="2" t="s">
        <v>16</v>
      </c>
      <c r="D140" s="6">
        <v>1</v>
      </c>
      <c r="E140" s="25" t="s">
        <v>604</v>
      </c>
      <c r="F140" s="24">
        <v>60.87</v>
      </c>
      <c r="G140" s="29">
        <f>D140*F140</f>
        <v>60.87</v>
      </c>
    </row>
    <row r="141" spans="1:7" ht="12">
      <c r="A141" s="16"/>
      <c r="B141" s="9" t="s">
        <v>138</v>
      </c>
      <c r="C141" s="2" t="s">
        <v>16</v>
      </c>
      <c r="D141" s="6">
        <v>2</v>
      </c>
      <c r="E141" s="25" t="s">
        <v>604</v>
      </c>
      <c r="F141" s="24">
        <v>60.87</v>
      </c>
      <c r="G141" s="29">
        <f>D141*F141</f>
        <v>121.74</v>
      </c>
    </row>
    <row r="142" spans="1:7" ht="12">
      <c r="A142" s="70" t="s">
        <v>545</v>
      </c>
      <c r="B142" s="71"/>
      <c r="C142" s="71"/>
      <c r="D142" s="71"/>
      <c r="E142" s="25"/>
      <c r="F142" s="24"/>
      <c r="G142" s="30">
        <f>SUM(G139:G141)</f>
        <v>1773.6899999999998</v>
      </c>
    </row>
    <row r="143" spans="1:7" ht="12">
      <c r="A143" s="19" t="s">
        <v>139</v>
      </c>
      <c r="B143" s="75" t="s">
        <v>140</v>
      </c>
      <c r="C143" s="76"/>
      <c r="D143" s="76"/>
      <c r="E143" s="31"/>
      <c r="F143" s="32"/>
      <c r="G143" s="34"/>
    </row>
    <row r="144" spans="1:7" ht="12">
      <c r="A144" s="16" t="s">
        <v>141</v>
      </c>
      <c r="B144" s="81" t="s">
        <v>142</v>
      </c>
      <c r="C144" s="82"/>
      <c r="D144" s="82"/>
      <c r="E144" s="25"/>
      <c r="F144" s="24"/>
      <c r="G144" s="29"/>
    </row>
    <row r="145" spans="1:7" ht="12">
      <c r="A145" s="16"/>
      <c r="B145" s="9" t="s">
        <v>143</v>
      </c>
      <c r="C145" s="2" t="s">
        <v>7</v>
      </c>
      <c r="D145" s="6">
        <v>18</v>
      </c>
      <c r="E145" s="25" t="s">
        <v>605</v>
      </c>
      <c r="F145" s="24">
        <v>16.32</v>
      </c>
      <c r="G145" s="29">
        <f>D145*F145</f>
        <v>293.76</v>
      </c>
    </row>
    <row r="146" spans="1:7" ht="12">
      <c r="A146" s="16"/>
      <c r="B146" s="9" t="s">
        <v>144</v>
      </c>
      <c r="C146" s="2" t="s">
        <v>7</v>
      </c>
      <c r="D146" s="6">
        <v>24</v>
      </c>
      <c r="E146" s="25" t="s">
        <v>606</v>
      </c>
      <c r="F146" s="24">
        <v>50.54</v>
      </c>
      <c r="G146" s="29">
        <f>D146*F146</f>
        <v>1212.96</v>
      </c>
    </row>
    <row r="147" spans="1:7" ht="12">
      <c r="A147" s="16"/>
      <c r="B147" s="9" t="s">
        <v>145</v>
      </c>
      <c r="C147" s="2" t="s">
        <v>7</v>
      </c>
      <c r="D147" s="6">
        <v>36</v>
      </c>
      <c r="E147" s="25" t="s">
        <v>607</v>
      </c>
      <c r="F147" s="24">
        <v>71.540000000000006</v>
      </c>
      <c r="G147" s="29">
        <f>D147*F147</f>
        <v>2575.44</v>
      </c>
    </row>
    <row r="148" spans="1:7" ht="12">
      <c r="A148" s="16"/>
      <c r="B148" s="9" t="s">
        <v>146</v>
      </c>
      <c r="C148" s="2" t="s">
        <v>7</v>
      </c>
      <c r="D148" s="6">
        <v>12</v>
      </c>
      <c r="E148" s="25" t="s">
        <v>608</v>
      </c>
      <c r="F148" s="24">
        <v>118.21</v>
      </c>
      <c r="G148" s="29">
        <f>D148*F148</f>
        <v>1418.52</v>
      </c>
    </row>
    <row r="149" spans="1:7" ht="12">
      <c r="A149" s="70" t="s">
        <v>545</v>
      </c>
      <c r="B149" s="71"/>
      <c r="C149" s="71"/>
      <c r="D149" s="71"/>
      <c r="E149" s="25"/>
      <c r="F149" s="24"/>
      <c r="G149" s="30">
        <f>SUM(G145:G148)</f>
        <v>5500.68</v>
      </c>
    </row>
    <row r="150" spans="1:7" ht="12">
      <c r="A150" s="16" t="s">
        <v>147</v>
      </c>
      <c r="B150" s="77" t="s">
        <v>148</v>
      </c>
      <c r="C150" s="78"/>
      <c r="D150" s="78"/>
      <c r="E150" s="31"/>
      <c r="F150" s="32"/>
      <c r="G150" s="34"/>
    </row>
    <row r="151" spans="1:7" ht="12">
      <c r="A151" s="16"/>
      <c r="B151" s="9" t="s">
        <v>149</v>
      </c>
      <c r="C151" s="2" t="s">
        <v>16</v>
      </c>
      <c r="D151" s="6">
        <v>2</v>
      </c>
      <c r="E151" s="25" t="s">
        <v>583</v>
      </c>
      <c r="F151" s="24">
        <v>23.19</v>
      </c>
      <c r="G151" s="29">
        <f>D151*F151</f>
        <v>46.38</v>
      </c>
    </row>
    <row r="152" spans="1:7" ht="12">
      <c r="A152" s="70" t="s">
        <v>545</v>
      </c>
      <c r="B152" s="71"/>
      <c r="C152" s="71"/>
      <c r="D152" s="71"/>
      <c r="E152" s="25"/>
      <c r="F152" s="24"/>
      <c r="G152" s="30">
        <f>G151</f>
        <v>46.38</v>
      </c>
    </row>
    <row r="153" spans="1:7" ht="12">
      <c r="A153" s="16" t="s">
        <v>150</v>
      </c>
      <c r="B153" s="77" t="s">
        <v>151</v>
      </c>
      <c r="C153" s="78"/>
      <c r="D153" s="78"/>
      <c r="E153" s="25"/>
      <c r="F153" s="24"/>
      <c r="G153" s="29"/>
    </row>
    <row r="154" spans="1:7" ht="12">
      <c r="A154" s="16"/>
      <c r="B154" s="11" t="s">
        <v>152</v>
      </c>
      <c r="C154" s="2" t="s">
        <v>16</v>
      </c>
      <c r="D154" s="6">
        <v>4</v>
      </c>
      <c r="E154" s="25" t="s">
        <v>583</v>
      </c>
      <c r="F154" s="24">
        <v>19.22</v>
      </c>
      <c r="G154" s="29">
        <f>D154*F154</f>
        <v>76.88</v>
      </c>
    </row>
    <row r="155" spans="1:7" ht="12">
      <c r="A155" s="16"/>
      <c r="B155" s="11" t="s">
        <v>153</v>
      </c>
      <c r="C155" s="2" t="s">
        <v>16</v>
      </c>
      <c r="D155" s="6">
        <v>4</v>
      </c>
      <c r="E155" s="25" t="s">
        <v>583</v>
      </c>
      <c r="F155" s="24">
        <v>21.52</v>
      </c>
      <c r="G155" s="29">
        <f>D155*F155</f>
        <v>86.08</v>
      </c>
    </row>
    <row r="156" spans="1:7" ht="12">
      <c r="A156" s="16"/>
      <c r="B156" s="11" t="s">
        <v>154</v>
      </c>
      <c r="C156" s="2" t="s">
        <v>16</v>
      </c>
      <c r="D156" s="6">
        <v>15</v>
      </c>
      <c r="E156" s="25" t="s">
        <v>583</v>
      </c>
      <c r="F156" s="24">
        <v>18.760000000000002</v>
      </c>
      <c r="G156" s="29">
        <f>D156*F156</f>
        <v>281.40000000000003</v>
      </c>
    </row>
    <row r="157" spans="1:7" ht="12">
      <c r="A157" s="16"/>
      <c r="B157" s="11" t="s">
        <v>155</v>
      </c>
      <c r="C157" s="2" t="s">
        <v>16</v>
      </c>
      <c r="D157" s="6">
        <v>8</v>
      </c>
      <c r="E157" s="25" t="s">
        <v>583</v>
      </c>
      <c r="F157" s="24">
        <v>23.39</v>
      </c>
      <c r="G157" s="29">
        <f>D157*F157</f>
        <v>187.12</v>
      </c>
    </row>
    <row r="158" spans="1:7" ht="12">
      <c r="A158" s="70" t="s">
        <v>545</v>
      </c>
      <c r="B158" s="71"/>
      <c r="C158" s="71"/>
      <c r="D158" s="71"/>
      <c r="E158" s="25"/>
      <c r="F158" s="24"/>
      <c r="G158" s="30">
        <f>SUM(G154:G157)</f>
        <v>631.48</v>
      </c>
    </row>
    <row r="159" spans="1:7" ht="12">
      <c r="A159" s="16" t="s">
        <v>156</v>
      </c>
      <c r="B159" s="77" t="s">
        <v>157</v>
      </c>
      <c r="C159" s="78"/>
      <c r="D159" s="78"/>
      <c r="E159" s="25"/>
      <c r="F159" s="24"/>
      <c r="G159" s="29"/>
    </row>
    <row r="160" spans="1:7" ht="12">
      <c r="A160" s="16"/>
      <c r="B160" s="9" t="s">
        <v>158</v>
      </c>
      <c r="C160" s="2" t="s">
        <v>16</v>
      </c>
      <c r="D160" s="6">
        <v>1</v>
      </c>
      <c r="E160" s="25" t="s">
        <v>614</v>
      </c>
      <c r="F160" s="24">
        <v>15.01</v>
      </c>
      <c r="G160" s="29">
        <f>D160*F160</f>
        <v>15.01</v>
      </c>
    </row>
    <row r="161" spans="1:7" ht="12">
      <c r="A161" s="16"/>
      <c r="B161" s="9" t="s">
        <v>159</v>
      </c>
      <c r="C161" s="2" t="s">
        <v>16</v>
      </c>
      <c r="D161" s="6">
        <v>1</v>
      </c>
      <c r="E161" s="25" t="s">
        <v>615</v>
      </c>
      <c r="F161" s="24">
        <v>22.53</v>
      </c>
      <c r="G161" s="29">
        <f>D161*F161</f>
        <v>22.53</v>
      </c>
    </row>
    <row r="162" spans="1:7" ht="12">
      <c r="A162" s="70" t="s">
        <v>545</v>
      </c>
      <c r="B162" s="71"/>
      <c r="C162" s="71"/>
      <c r="D162" s="71"/>
      <c r="E162" s="25"/>
      <c r="F162" s="24"/>
      <c r="G162" s="30">
        <f>SUM(G160:G161)</f>
        <v>37.54</v>
      </c>
    </row>
    <row r="163" spans="1:7" ht="12">
      <c r="A163" s="16" t="s">
        <v>160</v>
      </c>
      <c r="B163" s="77" t="s">
        <v>96</v>
      </c>
      <c r="C163" s="78"/>
      <c r="D163" s="78"/>
      <c r="E163" s="25"/>
      <c r="F163" s="24"/>
      <c r="G163" s="29"/>
    </row>
    <row r="164" spans="1:7" ht="12">
      <c r="A164" s="16"/>
      <c r="B164" s="9" t="s">
        <v>161</v>
      </c>
      <c r="C164" s="2" t="s">
        <v>16</v>
      </c>
      <c r="D164" s="6">
        <v>1</v>
      </c>
      <c r="E164" s="25" t="s">
        <v>610</v>
      </c>
      <c r="F164" s="24">
        <v>40.840000000000003</v>
      </c>
      <c r="G164" s="29">
        <f>D164*F164</f>
        <v>40.840000000000003</v>
      </c>
    </row>
    <row r="165" spans="1:7" ht="12">
      <c r="A165" s="16"/>
      <c r="B165" s="9" t="s">
        <v>162</v>
      </c>
      <c r="C165" s="2" t="s">
        <v>16</v>
      </c>
      <c r="D165" s="6">
        <v>2</v>
      </c>
      <c r="E165" s="25" t="s">
        <v>611</v>
      </c>
      <c r="F165" s="24">
        <v>23.83</v>
      </c>
      <c r="G165" s="29">
        <f>D165*F165</f>
        <v>47.66</v>
      </c>
    </row>
    <row r="166" spans="1:7" ht="12">
      <c r="A166" s="16"/>
      <c r="B166" s="9" t="s">
        <v>163</v>
      </c>
      <c r="C166" s="2" t="s">
        <v>16</v>
      </c>
      <c r="D166" s="6">
        <v>1</v>
      </c>
      <c r="E166" s="25" t="s">
        <v>610</v>
      </c>
      <c r="F166" s="24">
        <v>40.840000000000003</v>
      </c>
      <c r="G166" s="29">
        <f>D166*F166</f>
        <v>40.840000000000003</v>
      </c>
    </row>
    <row r="167" spans="1:7" ht="12">
      <c r="A167" s="70" t="s">
        <v>545</v>
      </c>
      <c r="B167" s="71"/>
      <c r="C167" s="71"/>
      <c r="D167" s="71"/>
      <c r="E167" s="25"/>
      <c r="F167" s="24"/>
      <c r="G167" s="30">
        <f>SUM(G164:G166)</f>
        <v>129.34</v>
      </c>
    </row>
    <row r="168" spans="1:7" ht="12">
      <c r="A168" s="16" t="s">
        <v>164</v>
      </c>
      <c r="B168" s="77" t="s">
        <v>97</v>
      </c>
      <c r="C168" s="78"/>
      <c r="D168" s="78"/>
      <c r="E168" s="25"/>
      <c r="F168" s="24"/>
      <c r="G168" s="29"/>
    </row>
    <row r="169" spans="1:7" ht="12">
      <c r="A169" s="16"/>
      <c r="B169" s="9" t="s">
        <v>165</v>
      </c>
      <c r="C169" s="2" t="s">
        <v>16</v>
      </c>
      <c r="D169" s="6">
        <v>4</v>
      </c>
      <c r="E169" s="25" t="s">
        <v>612</v>
      </c>
      <c r="F169" s="24">
        <v>34.39</v>
      </c>
      <c r="G169" s="29">
        <f>D169*F169</f>
        <v>137.56</v>
      </c>
    </row>
    <row r="170" spans="1:7" ht="12">
      <c r="A170" s="16"/>
      <c r="B170" s="9" t="s">
        <v>166</v>
      </c>
      <c r="C170" s="2" t="s">
        <v>16</v>
      </c>
      <c r="D170" s="6">
        <v>2</v>
      </c>
      <c r="E170" s="25" t="s">
        <v>613</v>
      </c>
      <c r="F170" s="24">
        <v>59.92</v>
      </c>
      <c r="G170" s="29">
        <f>D170*F170</f>
        <v>119.84</v>
      </c>
    </row>
    <row r="171" spans="1:7" ht="12">
      <c r="A171" s="70" t="s">
        <v>545</v>
      </c>
      <c r="B171" s="71"/>
      <c r="C171" s="71"/>
      <c r="D171" s="71"/>
      <c r="E171" s="25"/>
      <c r="F171" s="24"/>
      <c r="G171" s="30">
        <f>SUM(G169:G170)</f>
        <v>257.39999999999998</v>
      </c>
    </row>
    <row r="172" spans="1:7" ht="12">
      <c r="A172" s="16" t="s">
        <v>167</v>
      </c>
      <c r="B172" s="77" t="s">
        <v>168</v>
      </c>
      <c r="C172" s="78"/>
      <c r="D172" s="78"/>
      <c r="E172" s="25"/>
      <c r="F172" s="24"/>
      <c r="G172" s="29"/>
    </row>
    <row r="173" spans="1:7" ht="12">
      <c r="A173" s="16"/>
      <c r="B173" s="9" t="s">
        <v>169</v>
      </c>
      <c r="C173" s="2" t="s">
        <v>16</v>
      </c>
      <c r="D173" s="6">
        <v>2</v>
      </c>
      <c r="E173" s="25" t="s">
        <v>609</v>
      </c>
      <c r="F173" s="24">
        <v>19.47</v>
      </c>
      <c r="G173" s="29">
        <f>D173*F173</f>
        <v>38.94</v>
      </c>
    </row>
    <row r="174" spans="1:7" ht="12">
      <c r="A174" s="70" t="s">
        <v>545</v>
      </c>
      <c r="B174" s="71"/>
      <c r="C174" s="71"/>
      <c r="D174" s="71"/>
      <c r="E174" s="25"/>
      <c r="F174" s="24"/>
      <c r="G174" s="30">
        <f>G173</f>
        <v>38.94</v>
      </c>
    </row>
    <row r="175" spans="1:7" ht="12">
      <c r="A175" s="17" t="s">
        <v>170</v>
      </c>
      <c r="B175" s="75" t="s">
        <v>171</v>
      </c>
      <c r="C175" s="76"/>
      <c r="D175" s="76"/>
      <c r="E175" s="25"/>
      <c r="F175" s="24"/>
      <c r="G175" s="29"/>
    </row>
    <row r="176" spans="1:7" ht="12">
      <c r="A176" s="17" t="s">
        <v>172</v>
      </c>
      <c r="B176" s="75" t="s">
        <v>173</v>
      </c>
      <c r="C176" s="76"/>
      <c r="D176" s="76"/>
      <c r="E176" s="25"/>
      <c r="F176" s="24"/>
      <c r="G176" s="29"/>
    </row>
    <row r="177" spans="1:7" ht="12">
      <c r="A177" s="17" t="s">
        <v>174</v>
      </c>
      <c r="B177" s="77" t="s">
        <v>175</v>
      </c>
      <c r="C177" s="78"/>
      <c r="D177" s="78"/>
      <c r="E177" s="25"/>
      <c r="F177" s="24"/>
      <c r="G177" s="29"/>
    </row>
    <row r="178" spans="1:7" ht="12">
      <c r="A178" s="17"/>
      <c r="B178" s="9" t="s">
        <v>176</v>
      </c>
      <c r="C178" s="5" t="s">
        <v>16</v>
      </c>
      <c r="D178" s="6">
        <v>11</v>
      </c>
      <c r="E178" s="25" t="s">
        <v>583</v>
      </c>
      <c r="F178" s="24">
        <v>168.85</v>
      </c>
      <c r="G178" s="29">
        <f>D178*F178</f>
        <v>1857.35</v>
      </c>
    </row>
    <row r="179" spans="1:7" ht="12">
      <c r="A179" s="17"/>
      <c r="B179" s="9" t="s">
        <v>177</v>
      </c>
      <c r="C179" s="5" t="s">
        <v>16</v>
      </c>
      <c r="D179" s="6">
        <v>1</v>
      </c>
      <c r="E179" s="25" t="s">
        <v>583</v>
      </c>
      <c r="F179" s="24">
        <v>117.07</v>
      </c>
      <c r="G179" s="29">
        <f>D179*F179</f>
        <v>117.07</v>
      </c>
    </row>
    <row r="180" spans="1:7" ht="12">
      <c r="A180" s="70" t="s">
        <v>545</v>
      </c>
      <c r="B180" s="71"/>
      <c r="C180" s="71"/>
      <c r="D180" s="71"/>
      <c r="E180" s="25"/>
      <c r="F180" s="24"/>
      <c r="G180" s="30">
        <f>SUM(G178:G179)</f>
        <v>1974.4199999999998</v>
      </c>
    </row>
    <row r="181" spans="1:7" ht="12">
      <c r="A181" s="17" t="s">
        <v>178</v>
      </c>
      <c r="B181" s="77" t="s">
        <v>179</v>
      </c>
      <c r="C181" s="78"/>
      <c r="D181" s="78"/>
      <c r="E181" s="25"/>
      <c r="F181" s="24"/>
      <c r="G181" s="29"/>
    </row>
    <row r="182" spans="1:7" ht="12">
      <c r="A182" s="17"/>
      <c r="B182" s="9" t="s">
        <v>180</v>
      </c>
      <c r="C182" s="5" t="s">
        <v>16</v>
      </c>
      <c r="D182" s="6">
        <v>2</v>
      </c>
      <c r="E182" s="25" t="s">
        <v>583</v>
      </c>
      <c r="F182" s="24">
        <v>264.54000000000002</v>
      </c>
      <c r="G182" s="29">
        <f>D182*F182</f>
        <v>529.08000000000004</v>
      </c>
    </row>
    <row r="183" spans="1:7" ht="12">
      <c r="A183" s="70" t="s">
        <v>545</v>
      </c>
      <c r="B183" s="71"/>
      <c r="C183" s="71"/>
      <c r="D183" s="71"/>
      <c r="E183" s="25"/>
      <c r="F183" s="24"/>
      <c r="G183" s="30">
        <f>G182</f>
        <v>529.08000000000004</v>
      </c>
    </row>
    <row r="184" spans="1:7" ht="12">
      <c r="A184" s="17" t="s">
        <v>181</v>
      </c>
      <c r="B184" s="77" t="s">
        <v>182</v>
      </c>
      <c r="C184" s="78"/>
      <c r="D184" s="78"/>
      <c r="E184" s="25"/>
      <c r="F184" s="24"/>
      <c r="G184" s="29"/>
    </row>
    <row r="185" spans="1:7" ht="12">
      <c r="A185" s="17"/>
      <c r="B185" s="9" t="s">
        <v>183</v>
      </c>
      <c r="C185" s="5" t="s">
        <v>16</v>
      </c>
      <c r="D185" s="6">
        <v>5</v>
      </c>
      <c r="E185" s="25" t="s">
        <v>583</v>
      </c>
      <c r="F185" s="24">
        <v>324.2</v>
      </c>
      <c r="G185" s="29">
        <f>D185*F185</f>
        <v>1621</v>
      </c>
    </row>
    <row r="186" spans="1:7" ht="12">
      <c r="A186" s="70" t="s">
        <v>545</v>
      </c>
      <c r="B186" s="71"/>
      <c r="C186" s="71"/>
      <c r="D186" s="71"/>
      <c r="E186" s="25"/>
      <c r="F186" s="24"/>
      <c r="G186" s="30">
        <f>G185</f>
        <v>1621</v>
      </c>
    </row>
    <row r="187" spans="1:7" ht="12">
      <c r="A187" s="17" t="s">
        <v>184</v>
      </c>
      <c r="B187" s="77" t="s">
        <v>185</v>
      </c>
      <c r="C187" s="78"/>
      <c r="D187" s="78"/>
      <c r="E187" s="25"/>
      <c r="F187" s="24"/>
      <c r="G187" s="29"/>
    </row>
    <row r="188" spans="1:7" ht="12">
      <c r="A188" s="16"/>
      <c r="B188" s="9" t="s">
        <v>186</v>
      </c>
      <c r="C188" s="2" t="s">
        <v>7</v>
      </c>
      <c r="D188" s="6">
        <v>8</v>
      </c>
      <c r="E188" s="25" t="s">
        <v>583</v>
      </c>
      <c r="F188" s="24">
        <v>171.1</v>
      </c>
      <c r="G188" s="29">
        <f>D188*F188</f>
        <v>1368.8</v>
      </c>
    </row>
    <row r="189" spans="1:7" ht="11.25" customHeight="1">
      <c r="A189" s="70" t="s">
        <v>545</v>
      </c>
      <c r="B189" s="71"/>
      <c r="C189" s="71"/>
      <c r="D189" s="71"/>
      <c r="E189" s="25"/>
      <c r="F189" s="24"/>
      <c r="G189" s="30">
        <f>G188</f>
        <v>1368.8</v>
      </c>
    </row>
    <row r="190" spans="1:7" ht="12">
      <c r="A190" s="17" t="s">
        <v>187</v>
      </c>
      <c r="B190" s="75" t="s">
        <v>188</v>
      </c>
      <c r="C190" s="76"/>
      <c r="D190" s="76"/>
      <c r="E190" s="25"/>
      <c r="F190" s="24"/>
      <c r="G190" s="29"/>
    </row>
    <row r="191" spans="1:7" ht="12">
      <c r="A191" s="17" t="s">
        <v>189</v>
      </c>
      <c r="B191" s="75" t="s">
        <v>190</v>
      </c>
      <c r="C191" s="76"/>
      <c r="D191" s="76"/>
      <c r="E191" s="25"/>
      <c r="F191" s="24"/>
      <c r="G191" s="29"/>
    </row>
    <row r="192" spans="1:7" ht="12">
      <c r="A192" s="16" t="s">
        <v>192</v>
      </c>
      <c r="B192" s="77" t="s">
        <v>193</v>
      </c>
      <c r="C192" s="78"/>
      <c r="D192" s="78"/>
      <c r="E192" s="25"/>
      <c r="F192" s="24"/>
      <c r="G192" s="29"/>
    </row>
    <row r="193" spans="1:7" ht="12">
      <c r="A193" s="16"/>
      <c r="B193" s="8" t="s">
        <v>194</v>
      </c>
      <c r="C193" s="2" t="s">
        <v>16</v>
      </c>
      <c r="D193" s="6">
        <v>23</v>
      </c>
      <c r="E193" s="25" t="s">
        <v>583</v>
      </c>
      <c r="F193" s="24">
        <v>4.22</v>
      </c>
      <c r="G193" s="29">
        <f>D193*F193</f>
        <v>97.059999999999988</v>
      </c>
    </row>
    <row r="194" spans="1:7" ht="12">
      <c r="A194" s="70" t="s">
        <v>545</v>
      </c>
      <c r="B194" s="71"/>
      <c r="C194" s="71"/>
      <c r="D194" s="71"/>
      <c r="E194" s="25"/>
      <c r="F194" s="24"/>
      <c r="G194" s="30">
        <f>G193</f>
        <v>97.059999999999988</v>
      </c>
    </row>
    <row r="195" spans="1:7" ht="12">
      <c r="A195" s="16" t="s">
        <v>195</v>
      </c>
      <c r="B195" s="77" t="s">
        <v>196</v>
      </c>
      <c r="C195" s="78"/>
      <c r="D195" s="78"/>
      <c r="E195" s="25"/>
      <c r="F195" s="24"/>
      <c r="G195" s="29"/>
    </row>
    <row r="196" spans="1:7" ht="12">
      <c r="A196" s="16"/>
      <c r="B196" s="8" t="s">
        <v>197</v>
      </c>
      <c r="C196" s="2" t="s">
        <v>16</v>
      </c>
      <c r="D196" s="6">
        <v>23</v>
      </c>
      <c r="E196" s="25" t="s">
        <v>583</v>
      </c>
      <c r="F196" s="24">
        <v>9.66</v>
      </c>
      <c r="G196" s="29">
        <f>D196*F196</f>
        <v>222.18</v>
      </c>
    </row>
    <row r="197" spans="1:7" ht="12">
      <c r="A197" s="70" t="s">
        <v>545</v>
      </c>
      <c r="B197" s="71"/>
      <c r="C197" s="71"/>
      <c r="D197" s="71"/>
      <c r="E197" s="25"/>
      <c r="F197" s="24"/>
      <c r="G197" s="30">
        <f>G196</f>
        <v>222.18</v>
      </c>
    </row>
    <row r="198" spans="1:7" ht="12">
      <c r="A198" s="16" t="s">
        <v>198</v>
      </c>
      <c r="B198" s="77" t="s">
        <v>199</v>
      </c>
      <c r="C198" s="78"/>
      <c r="D198" s="78"/>
      <c r="E198" s="31"/>
      <c r="F198" s="32"/>
      <c r="G198" s="34"/>
    </row>
    <row r="199" spans="1:7" ht="12">
      <c r="A199" s="16"/>
      <c r="B199" s="8" t="s">
        <v>200</v>
      </c>
      <c r="C199" s="2" t="s">
        <v>16</v>
      </c>
      <c r="D199" s="6">
        <v>17</v>
      </c>
      <c r="E199" s="25" t="s">
        <v>616</v>
      </c>
      <c r="F199" s="24">
        <v>36.24</v>
      </c>
      <c r="G199" s="29">
        <f>D199*F199</f>
        <v>616.08000000000004</v>
      </c>
    </row>
    <row r="200" spans="1:7" ht="12">
      <c r="A200" s="70" t="s">
        <v>545</v>
      </c>
      <c r="B200" s="71"/>
      <c r="C200" s="71"/>
      <c r="D200" s="71"/>
      <c r="E200" s="25"/>
      <c r="F200" s="24"/>
      <c r="G200" s="30">
        <f>G199</f>
        <v>616.08000000000004</v>
      </c>
    </row>
    <row r="201" spans="1:7" ht="12">
      <c r="A201" s="17" t="s">
        <v>201</v>
      </c>
      <c r="B201" s="75" t="s">
        <v>173</v>
      </c>
      <c r="C201" s="76"/>
      <c r="D201" s="76"/>
      <c r="E201" s="25"/>
      <c r="F201" s="24"/>
      <c r="G201" s="29"/>
    </row>
    <row r="202" spans="1:7" ht="12">
      <c r="A202" s="17" t="s">
        <v>202</v>
      </c>
      <c r="B202" s="77" t="s">
        <v>185</v>
      </c>
      <c r="C202" s="78"/>
      <c r="D202" s="78"/>
      <c r="E202" s="25"/>
      <c r="F202" s="24"/>
      <c r="G202" s="29"/>
    </row>
    <row r="203" spans="1:7" ht="12">
      <c r="A203" s="16"/>
      <c r="B203" s="3" t="s">
        <v>203</v>
      </c>
      <c r="C203" s="2" t="s">
        <v>16</v>
      </c>
      <c r="D203" s="6">
        <v>13</v>
      </c>
      <c r="E203" s="25" t="s">
        <v>583</v>
      </c>
      <c r="F203" s="24">
        <v>20.66</v>
      </c>
      <c r="G203" s="29">
        <f t="shared" ref="G203:G213" si="3">D203*F203</f>
        <v>268.58</v>
      </c>
    </row>
    <row r="204" spans="1:7" ht="12">
      <c r="A204" s="16"/>
      <c r="B204" s="3" t="s">
        <v>204</v>
      </c>
      <c r="C204" s="2" t="s">
        <v>16</v>
      </c>
      <c r="D204" s="6">
        <v>2</v>
      </c>
      <c r="E204" s="25" t="s">
        <v>583</v>
      </c>
      <c r="F204" s="24">
        <v>19.079999999999998</v>
      </c>
      <c r="G204" s="29">
        <f t="shared" si="3"/>
        <v>38.159999999999997</v>
      </c>
    </row>
    <row r="205" spans="1:7" ht="12">
      <c r="A205" s="16"/>
      <c r="B205" s="3" t="s">
        <v>205</v>
      </c>
      <c r="C205" s="2" t="s">
        <v>16</v>
      </c>
      <c r="D205" s="6">
        <v>5</v>
      </c>
      <c r="E205" s="25" t="s">
        <v>583</v>
      </c>
      <c r="F205" s="24">
        <v>30.68</v>
      </c>
      <c r="G205" s="29">
        <f t="shared" si="3"/>
        <v>153.4</v>
      </c>
    </row>
    <row r="206" spans="1:7" ht="12">
      <c r="A206" s="16"/>
      <c r="B206" s="3" t="s">
        <v>206</v>
      </c>
      <c r="C206" s="2" t="s">
        <v>16</v>
      </c>
      <c r="D206" s="6">
        <v>4</v>
      </c>
      <c r="E206" s="25" t="s">
        <v>583</v>
      </c>
      <c r="F206" s="24">
        <v>21.33</v>
      </c>
      <c r="G206" s="29">
        <f t="shared" si="3"/>
        <v>85.32</v>
      </c>
    </row>
    <row r="207" spans="1:7" ht="12">
      <c r="A207" s="16"/>
      <c r="B207" s="3" t="s">
        <v>207</v>
      </c>
      <c r="C207" s="2" t="s">
        <v>16</v>
      </c>
      <c r="D207" s="6">
        <v>8</v>
      </c>
      <c r="E207" s="25" t="s">
        <v>583</v>
      </c>
      <c r="F207" s="24">
        <v>151.97</v>
      </c>
      <c r="G207" s="29">
        <f t="shared" si="3"/>
        <v>1215.76</v>
      </c>
    </row>
    <row r="208" spans="1:7" ht="12">
      <c r="A208" s="16"/>
      <c r="B208" s="3" t="s">
        <v>208</v>
      </c>
      <c r="C208" s="2" t="s">
        <v>16</v>
      </c>
      <c r="D208" s="6">
        <v>40</v>
      </c>
      <c r="E208" s="25" t="s">
        <v>583</v>
      </c>
      <c r="F208" s="24">
        <v>141.21</v>
      </c>
      <c r="G208" s="29">
        <f t="shared" si="3"/>
        <v>5648.4000000000005</v>
      </c>
    </row>
    <row r="209" spans="1:7" ht="12">
      <c r="A209" s="16"/>
      <c r="B209" s="3" t="s">
        <v>209</v>
      </c>
      <c r="C209" s="2" t="s">
        <v>16</v>
      </c>
      <c r="D209" s="6">
        <v>1</v>
      </c>
      <c r="E209" s="25" t="s">
        <v>583</v>
      </c>
      <c r="F209" s="24">
        <v>18.3</v>
      </c>
      <c r="G209" s="29">
        <f t="shared" si="3"/>
        <v>18.3</v>
      </c>
    </row>
    <row r="210" spans="1:7" ht="12">
      <c r="A210" s="16"/>
      <c r="B210" s="3" t="s">
        <v>210</v>
      </c>
      <c r="C210" s="2" t="s">
        <v>16</v>
      </c>
      <c r="D210" s="6">
        <v>4</v>
      </c>
      <c r="E210" s="25" t="s">
        <v>583</v>
      </c>
      <c r="F210" s="24">
        <v>19.47</v>
      </c>
      <c r="G210" s="29">
        <f t="shared" si="3"/>
        <v>77.88</v>
      </c>
    </row>
    <row r="211" spans="1:7" ht="12">
      <c r="A211" s="16"/>
      <c r="B211" s="3" t="s">
        <v>211</v>
      </c>
      <c r="C211" s="2" t="s">
        <v>16</v>
      </c>
      <c r="D211" s="6">
        <v>4</v>
      </c>
      <c r="E211" s="25" t="s">
        <v>583</v>
      </c>
      <c r="F211" s="24">
        <v>21.16</v>
      </c>
      <c r="G211" s="29">
        <f t="shared" si="3"/>
        <v>84.64</v>
      </c>
    </row>
    <row r="212" spans="1:7" ht="12">
      <c r="A212" s="16"/>
      <c r="B212" s="3" t="s">
        <v>212</v>
      </c>
      <c r="C212" s="2" t="s">
        <v>16</v>
      </c>
      <c r="D212" s="6">
        <v>18</v>
      </c>
      <c r="E212" s="25" t="s">
        <v>583</v>
      </c>
      <c r="F212" s="24">
        <v>15.48</v>
      </c>
      <c r="G212" s="29">
        <f t="shared" si="3"/>
        <v>278.64</v>
      </c>
    </row>
    <row r="213" spans="1:7" ht="12">
      <c r="A213" s="16"/>
      <c r="B213" s="3" t="s">
        <v>213</v>
      </c>
      <c r="C213" s="2" t="s">
        <v>16</v>
      </c>
      <c r="D213" s="6">
        <v>6</v>
      </c>
      <c r="E213" s="25" t="s">
        <v>583</v>
      </c>
      <c r="F213" s="24">
        <v>20.260000000000002</v>
      </c>
      <c r="G213" s="29">
        <f t="shared" si="3"/>
        <v>121.56</v>
      </c>
    </row>
    <row r="214" spans="1:7" ht="12">
      <c r="A214" s="70" t="s">
        <v>545</v>
      </c>
      <c r="B214" s="71"/>
      <c r="C214" s="71"/>
      <c r="D214" s="71"/>
      <c r="E214" s="25"/>
      <c r="F214" s="24"/>
      <c r="G214" s="30">
        <f>SUM(G203:G213)</f>
        <v>7990.6400000000021</v>
      </c>
    </row>
    <row r="215" spans="1:7" ht="12">
      <c r="A215" s="17" t="s">
        <v>214</v>
      </c>
      <c r="B215" s="77" t="s">
        <v>215</v>
      </c>
      <c r="C215" s="78"/>
      <c r="D215" s="78"/>
      <c r="E215" s="25"/>
      <c r="F215" s="24"/>
      <c r="G215" s="29"/>
    </row>
    <row r="216" spans="1:7" ht="12">
      <c r="A216" s="16"/>
      <c r="B216" s="3" t="s">
        <v>216</v>
      </c>
      <c r="C216" s="2" t="s">
        <v>16</v>
      </c>
      <c r="D216" s="6">
        <v>1</v>
      </c>
      <c r="E216" s="25" t="s">
        <v>583</v>
      </c>
      <c r="F216" s="24">
        <v>208.26</v>
      </c>
      <c r="G216" s="29">
        <f t="shared" ref="G216:G218" si="4">D216*F216</f>
        <v>208.26</v>
      </c>
    </row>
    <row r="217" spans="1:7" ht="12">
      <c r="A217" s="16"/>
      <c r="B217" s="3" t="s">
        <v>217</v>
      </c>
      <c r="C217" s="2" t="s">
        <v>16</v>
      </c>
      <c r="D217" s="6">
        <v>1</v>
      </c>
      <c r="E217" s="25" t="s">
        <v>583</v>
      </c>
      <c r="F217" s="24">
        <v>247.66</v>
      </c>
      <c r="G217" s="29">
        <f t="shared" si="4"/>
        <v>247.66</v>
      </c>
    </row>
    <row r="218" spans="1:7" ht="12">
      <c r="A218" s="16"/>
      <c r="B218" s="3" t="s">
        <v>218</v>
      </c>
      <c r="C218" s="2" t="s">
        <v>16</v>
      </c>
      <c r="D218" s="6">
        <v>2</v>
      </c>
      <c r="E218" s="25" t="s">
        <v>583</v>
      </c>
      <c r="F218" s="24">
        <v>106.31</v>
      </c>
      <c r="G218" s="29">
        <f t="shared" si="4"/>
        <v>212.62</v>
      </c>
    </row>
    <row r="219" spans="1:7" ht="12">
      <c r="A219" s="70" t="s">
        <v>545</v>
      </c>
      <c r="B219" s="71"/>
      <c r="C219" s="71"/>
      <c r="D219" s="71"/>
      <c r="E219" s="25"/>
      <c r="F219" s="24"/>
      <c r="G219" s="30">
        <f>SUM(G216:G218)</f>
        <v>668.54</v>
      </c>
    </row>
    <row r="220" spans="1:7" ht="12">
      <c r="A220" s="17" t="s">
        <v>219</v>
      </c>
      <c r="B220" s="77" t="s">
        <v>220</v>
      </c>
      <c r="C220" s="78"/>
      <c r="D220" s="78"/>
      <c r="E220" s="25"/>
      <c r="F220" s="24"/>
      <c r="G220" s="29"/>
    </row>
    <row r="221" spans="1:7" ht="12">
      <c r="A221" s="16"/>
      <c r="B221" s="3" t="s">
        <v>221</v>
      </c>
      <c r="C221" s="2" t="s">
        <v>16</v>
      </c>
      <c r="D221" s="6">
        <v>9</v>
      </c>
      <c r="E221" s="25" t="s">
        <v>583</v>
      </c>
      <c r="F221" s="24">
        <v>20.149999999999999</v>
      </c>
      <c r="G221" s="29">
        <f t="shared" ref="G221:G222" si="5">D221*F221</f>
        <v>181.35</v>
      </c>
    </row>
    <row r="222" spans="1:7" ht="12">
      <c r="A222" s="16"/>
      <c r="B222" s="3" t="s">
        <v>222</v>
      </c>
      <c r="C222" s="2" t="s">
        <v>16</v>
      </c>
      <c r="D222" s="6">
        <v>6</v>
      </c>
      <c r="E222" s="25" t="s">
        <v>583</v>
      </c>
      <c r="F222" s="24">
        <v>17.559999999999999</v>
      </c>
      <c r="G222" s="29">
        <f t="shared" si="5"/>
        <v>105.35999999999999</v>
      </c>
    </row>
    <row r="223" spans="1:7" ht="12">
      <c r="A223" s="70" t="s">
        <v>545</v>
      </c>
      <c r="B223" s="71"/>
      <c r="C223" s="71"/>
      <c r="D223" s="71"/>
      <c r="E223" s="25"/>
      <c r="F223" s="24"/>
      <c r="G223" s="30">
        <f>SUM(G221:G222)</f>
        <v>286.70999999999998</v>
      </c>
    </row>
    <row r="224" spans="1:7" ht="12">
      <c r="A224" s="17" t="s">
        <v>223</v>
      </c>
      <c r="B224" s="77" t="s">
        <v>224</v>
      </c>
      <c r="C224" s="78"/>
      <c r="D224" s="78"/>
      <c r="E224" s="25"/>
      <c r="F224" s="24"/>
      <c r="G224" s="29"/>
    </row>
    <row r="225" spans="1:7" ht="12">
      <c r="A225" s="16"/>
      <c r="B225" s="3" t="s">
        <v>225</v>
      </c>
      <c r="C225" s="2" t="s">
        <v>16</v>
      </c>
      <c r="D225" s="6">
        <v>13</v>
      </c>
      <c r="E225" s="25" t="s">
        <v>583</v>
      </c>
      <c r="F225" s="24">
        <v>56.84</v>
      </c>
      <c r="G225" s="29">
        <f>D225*F225</f>
        <v>738.92000000000007</v>
      </c>
    </row>
    <row r="226" spans="1:7" ht="12">
      <c r="A226" s="70" t="s">
        <v>545</v>
      </c>
      <c r="B226" s="71"/>
      <c r="C226" s="71"/>
      <c r="D226" s="71"/>
      <c r="E226" s="25"/>
      <c r="F226" s="24"/>
      <c r="G226" s="30">
        <f>G225</f>
        <v>738.92000000000007</v>
      </c>
    </row>
    <row r="227" spans="1:7" ht="12">
      <c r="A227" s="17" t="s">
        <v>226</v>
      </c>
      <c r="B227" s="75" t="s">
        <v>227</v>
      </c>
      <c r="C227" s="76"/>
      <c r="D227" s="76"/>
      <c r="E227" s="25"/>
      <c r="F227" s="24"/>
      <c r="G227" s="29"/>
    </row>
    <row r="228" spans="1:7" ht="12">
      <c r="A228" s="17" t="s">
        <v>228</v>
      </c>
      <c r="B228" s="75" t="s">
        <v>229</v>
      </c>
      <c r="C228" s="76"/>
      <c r="D228" s="76"/>
      <c r="E228" s="25"/>
      <c r="F228" s="24"/>
      <c r="G228" s="29"/>
    </row>
    <row r="229" spans="1:7" ht="12">
      <c r="A229" s="17" t="s">
        <v>230</v>
      </c>
      <c r="B229" s="77" t="s">
        <v>231</v>
      </c>
      <c r="C229" s="78"/>
      <c r="D229" s="78"/>
      <c r="E229" s="25"/>
      <c r="F229" s="24"/>
      <c r="G229" s="29"/>
    </row>
    <row r="230" spans="1:7" ht="24">
      <c r="A230" s="17"/>
      <c r="B230" s="8" t="s">
        <v>232</v>
      </c>
      <c r="C230" s="5" t="s">
        <v>16</v>
      </c>
      <c r="D230" s="6">
        <v>3</v>
      </c>
      <c r="E230" s="25" t="s">
        <v>617</v>
      </c>
      <c r="F230" s="24">
        <v>44.4</v>
      </c>
      <c r="G230" s="29">
        <f t="shared" ref="G230:G232" si="6">D230*F230</f>
        <v>133.19999999999999</v>
      </c>
    </row>
    <row r="231" spans="1:7" ht="12">
      <c r="A231" s="17"/>
      <c r="B231" s="8" t="s">
        <v>233</v>
      </c>
      <c r="C231" s="5" t="s">
        <v>16</v>
      </c>
      <c r="D231" s="6">
        <v>1</v>
      </c>
      <c r="E231" s="25" t="s">
        <v>583</v>
      </c>
      <c r="F231" s="24">
        <v>151.97</v>
      </c>
      <c r="G231" s="29">
        <f t="shared" si="6"/>
        <v>151.97</v>
      </c>
    </row>
    <row r="232" spans="1:7" ht="12">
      <c r="A232" s="17"/>
      <c r="B232" s="8" t="s">
        <v>234</v>
      </c>
      <c r="C232" s="5" t="s">
        <v>16</v>
      </c>
      <c r="D232" s="6">
        <v>3</v>
      </c>
      <c r="E232" s="25" t="s">
        <v>583</v>
      </c>
      <c r="F232" s="24">
        <v>7.31</v>
      </c>
      <c r="G232" s="29">
        <f t="shared" si="6"/>
        <v>21.93</v>
      </c>
    </row>
    <row r="233" spans="1:7" ht="12">
      <c r="A233" s="70" t="s">
        <v>545</v>
      </c>
      <c r="B233" s="71"/>
      <c r="C233" s="71"/>
      <c r="D233" s="71"/>
      <c r="E233" s="25"/>
      <c r="F233" s="24"/>
      <c r="G233" s="30">
        <f>SUM(G230:G232)</f>
        <v>307.09999999999997</v>
      </c>
    </row>
    <row r="234" spans="1:7" ht="12">
      <c r="A234" s="17" t="s">
        <v>235</v>
      </c>
      <c r="B234" s="77" t="s">
        <v>236</v>
      </c>
      <c r="C234" s="78"/>
      <c r="D234" s="78"/>
      <c r="E234" s="25"/>
      <c r="F234" s="24"/>
      <c r="G234" s="29"/>
    </row>
    <row r="235" spans="1:7" ht="12">
      <c r="A235" s="17"/>
      <c r="B235" s="8" t="s">
        <v>237</v>
      </c>
      <c r="C235" s="5" t="s">
        <v>7</v>
      </c>
      <c r="D235" s="6">
        <v>15</v>
      </c>
      <c r="E235" s="25" t="s">
        <v>618</v>
      </c>
      <c r="F235" s="24">
        <v>43.88</v>
      </c>
      <c r="G235" s="29">
        <f t="shared" ref="G235:G236" si="7">D235*F235</f>
        <v>658.2</v>
      </c>
    </row>
    <row r="236" spans="1:7" ht="12">
      <c r="A236" s="17"/>
      <c r="B236" s="8" t="s">
        <v>238</v>
      </c>
      <c r="C236" s="5" t="s">
        <v>7</v>
      </c>
      <c r="D236" s="6">
        <v>8</v>
      </c>
      <c r="E236" s="25" t="s">
        <v>619</v>
      </c>
      <c r="F236" s="24">
        <v>36.659999999999997</v>
      </c>
      <c r="G236" s="29">
        <f t="shared" si="7"/>
        <v>293.27999999999997</v>
      </c>
    </row>
    <row r="237" spans="1:7" ht="12">
      <c r="A237" s="70" t="s">
        <v>545</v>
      </c>
      <c r="B237" s="71"/>
      <c r="C237" s="71"/>
      <c r="D237" s="71"/>
      <c r="E237" s="25"/>
      <c r="F237" s="24"/>
      <c r="G237" s="30">
        <f>SUM(G235:G236)</f>
        <v>951.48</v>
      </c>
    </row>
    <row r="238" spans="1:7" ht="12">
      <c r="A238" s="17" t="s">
        <v>239</v>
      </c>
      <c r="B238" s="77" t="s">
        <v>240</v>
      </c>
      <c r="C238" s="78"/>
      <c r="D238" s="78"/>
      <c r="E238" s="25"/>
      <c r="F238" s="24"/>
      <c r="G238" s="29"/>
    </row>
    <row r="239" spans="1:7" ht="24">
      <c r="A239" s="17"/>
      <c r="B239" s="8" t="s">
        <v>241</v>
      </c>
      <c r="C239" s="5" t="s">
        <v>16</v>
      </c>
      <c r="D239" s="6">
        <v>1</v>
      </c>
      <c r="E239" s="25" t="s">
        <v>583</v>
      </c>
      <c r="F239" s="24">
        <v>467.17</v>
      </c>
      <c r="G239" s="29">
        <f>D239*F239</f>
        <v>467.17</v>
      </c>
    </row>
    <row r="240" spans="1:7" ht="12">
      <c r="A240" s="70" t="s">
        <v>545</v>
      </c>
      <c r="B240" s="71"/>
      <c r="C240" s="71"/>
      <c r="D240" s="71"/>
      <c r="E240" s="25"/>
      <c r="F240" s="24"/>
      <c r="G240" s="30">
        <f>G239</f>
        <v>467.17</v>
      </c>
    </row>
    <row r="241" spans="1:7" ht="12">
      <c r="A241" s="17" t="s">
        <v>242</v>
      </c>
      <c r="B241" s="77" t="s">
        <v>243</v>
      </c>
      <c r="C241" s="78"/>
      <c r="D241" s="78"/>
      <c r="E241" s="25"/>
      <c r="F241" s="24"/>
      <c r="G241" s="29"/>
    </row>
    <row r="242" spans="1:7" ht="24">
      <c r="A242" s="17"/>
      <c r="B242" s="8" t="s">
        <v>244</v>
      </c>
      <c r="C242" s="5" t="s">
        <v>16</v>
      </c>
      <c r="D242" s="6">
        <v>1</v>
      </c>
      <c r="E242" s="25" t="s">
        <v>583</v>
      </c>
      <c r="F242" s="24">
        <v>405.26</v>
      </c>
      <c r="G242" s="29">
        <f t="shared" ref="G242:G244" si="8">D242*F242</f>
        <v>405.26</v>
      </c>
    </row>
    <row r="243" spans="1:7" ht="24">
      <c r="A243" s="17"/>
      <c r="B243" s="8" t="s">
        <v>245</v>
      </c>
      <c r="C243" s="5" t="s">
        <v>16</v>
      </c>
      <c r="D243" s="6">
        <v>1</v>
      </c>
      <c r="E243" s="25" t="s">
        <v>583</v>
      </c>
      <c r="F243" s="24">
        <v>649.32000000000005</v>
      </c>
      <c r="G243" s="29">
        <f t="shared" si="8"/>
        <v>649.32000000000005</v>
      </c>
    </row>
    <row r="244" spans="1:7" ht="36">
      <c r="A244" s="17"/>
      <c r="B244" s="8" t="s">
        <v>246</v>
      </c>
      <c r="C244" s="5" t="s">
        <v>16</v>
      </c>
      <c r="D244" s="6">
        <v>2</v>
      </c>
      <c r="E244" s="25" t="s">
        <v>583</v>
      </c>
      <c r="F244" s="24">
        <v>541.69000000000005</v>
      </c>
      <c r="G244" s="29">
        <f t="shared" si="8"/>
        <v>1083.3800000000001</v>
      </c>
    </row>
    <row r="245" spans="1:7" ht="12">
      <c r="A245" s="70" t="s">
        <v>545</v>
      </c>
      <c r="B245" s="71"/>
      <c r="C245" s="71"/>
      <c r="D245" s="71"/>
      <c r="E245" s="25"/>
      <c r="F245" s="24"/>
      <c r="G245" s="30">
        <f>SUM(G242:G244)</f>
        <v>2137.96</v>
      </c>
    </row>
    <row r="246" spans="1:7" ht="12">
      <c r="A246" s="17" t="s">
        <v>247</v>
      </c>
      <c r="B246" s="77" t="s">
        <v>248</v>
      </c>
      <c r="C246" s="78"/>
      <c r="D246" s="78"/>
      <c r="E246" s="25"/>
      <c r="F246" s="24"/>
      <c r="G246" s="29"/>
    </row>
    <row r="247" spans="1:7" ht="12">
      <c r="A247" s="17"/>
      <c r="B247" s="8" t="s">
        <v>249</v>
      </c>
      <c r="C247" s="5" t="s">
        <v>16</v>
      </c>
      <c r="D247" s="6">
        <v>25</v>
      </c>
      <c r="E247" s="25" t="s">
        <v>620</v>
      </c>
      <c r="F247" s="24">
        <v>18.82</v>
      </c>
      <c r="G247" s="29">
        <f t="shared" ref="G247:G255" si="9">D247*F247</f>
        <v>470.5</v>
      </c>
    </row>
    <row r="248" spans="1:7" ht="12">
      <c r="A248" s="17"/>
      <c r="B248" s="8" t="s">
        <v>250</v>
      </c>
      <c r="C248" s="5" t="s">
        <v>7</v>
      </c>
      <c r="D248" s="6">
        <v>30</v>
      </c>
      <c r="E248" s="25" t="s">
        <v>583</v>
      </c>
      <c r="F248" s="24">
        <v>14.4</v>
      </c>
      <c r="G248" s="29">
        <f t="shared" si="9"/>
        <v>432</v>
      </c>
    </row>
    <row r="249" spans="1:7" ht="12">
      <c r="A249" s="17"/>
      <c r="B249" s="8" t="s">
        <v>251</v>
      </c>
      <c r="C249" s="5" t="s">
        <v>7</v>
      </c>
      <c r="D249" s="6">
        <v>35</v>
      </c>
      <c r="E249" s="25" t="s">
        <v>583</v>
      </c>
      <c r="F249" s="24">
        <v>15.9</v>
      </c>
      <c r="G249" s="29">
        <f t="shared" si="9"/>
        <v>556.5</v>
      </c>
    </row>
    <row r="250" spans="1:7" ht="12">
      <c r="A250" s="17"/>
      <c r="B250" s="8" t="s">
        <v>252</v>
      </c>
      <c r="C250" s="5" t="s">
        <v>7</v>
      </c>
      <c r="D250" s="6">
        <v>30</v>
      </c>
      <c r="E250" s="25" t="s">
        <v>583</v>
      </c>
      <c r="F250" s="24">
        <v>16.16</v>
      </c>
      <c r="G250" s="29">
        <f t="shared" si="9"/>
        <v>484.8</v>
      </c>
    </row>
    <row r="251" spans="1:7" ht="12">
      <c r="A251" s="17"/>
      <c r="B251" s="8" t="s">
        <v>253</v>
      </c>
      <c r="C251" s="5" t="s">
        <v>7</v>
      </c>
      <c r="D251" s="6">
        <v>60</v>
      </c>
      <c r="E251" s="25" t="s">
        <v>583</v>
      </c>
      <c r="F251" s="24">
        <v>16.43</v>
      </c>
      <c r="G251" s="29">
        <f t="shared" si="9"/>
        <v>985.8</v>
      </c>
    </row>
    <row r="252" spans="1:7" ht="12">
      <c r="A252" s="17"/>
      <c r="B252" s="8" t="s">
        <v>254</v>
      </c>
      <c r="C252" s="5" t="s">
        <v>7</v>
      </c>
      <c r="D252" s="6">
        <v>20</v>
      </c>
      <c r="E252" s="25" t="s">
        <v>583</v>
      </c>
      <c r="F252" s="24">
        <v>18</v>
      </c>
      <c r="G252" s="29">
        <f t="shared" si="9"/>
        <v>360</v>
      </c>
    </row>
    <row r="253" spans="1:7" ht="12">
      <c r="A253" s="17"/>
      <c r="B253" s="8" t="s">
        <v>255</v>
      </c>
      <c r="C253" s="5" t="s">
        <v>16</v>
      </c>
      <c r="D253" s="6">
        <v>20</v>
      </c>
      <c r="E253" s="25" t="s">
        <v>583</v>
      </c>
      <c r="F253" s="24">
        <v>13.87</v>
      </c>
      <c r="G253" s="29">
        <f t="shared" si="9"/>
        <v>277.39999999999998</v>
      </c>
    </row>
    <row r="254" spans="1:7" ht="12">
      <c r="A254" s="17"/>
      <c r="B254" s="8" t="s">
        <v>256</v>
      </c>
      <c r="C254" s="5" t="s">
        <v>16</v>
      </c>
      <c r="D254" s="6">
        <v>389.94</v>
      </c>
      <c r="E254" s="25" t="s">
        <v>583</v>
      </c>
      <c r="F254" s="24">
        <v>3.94</v>
      </c>
      <c r="G254" s="29">
        <f t="shared" si="9"/>
        <v>1536.3635999999999</v>
      </c>
    </row>
    <row r="255" spans="1:7" ht="12">
      <c r="A255" s="17"/>
      <c r="B255" s="8" t="s">
        <v>257</v>
      </c>
      <c r="C255" s="5" t="s">
        <v>16</v>
      </c>
      <c r="D255" s="6">
        <v>116.37</v>
      </c>
      <c r="E255" s="25" t="s">
        <v>583</v>
      </c>
      <c r="F255" s="24">
        <v>4.34</v>
      </c>
      <c r="G255" s="29">
        <f t="shared" si="9"/>
        <v>505.04579999999999</v>
      </c>
    </row>
    <row r="256" spans="1:7" ht="12">
      <c r="A256" s="70" t="s">
        <v>545</v>
      </c>
      <c r="B256" s="71"/>
      <c r="C256" s="71"/>
      <c r="D256" s="71"/>
      <c r="E256" s="25"/>
      <c r="F256" s="24"/>
      <c r="G256" s="30">
        <f>SUM(G247:G255)</f>
        <v>5608.4093999999996</v>
      </c>
    </row>
    <row r="257" spans="1:7" ht="12">
      <c r="A257" s="17" t="s">
        <v>258</v>
      </c>
      <c r="B257" s="77" t="s">
        <v>259</v>
      </c>
      <c r="C257" s="78"/>
      <c r="D257" s="78"/>
      <c r="E257" s="25"/>
      <c r="F257" s="24"/>
      <c r="G257" s="29"/>
    </row>
    <row r="258" spans="1:7" ht="12">
      <c r="A258" s="17"/>
      <c r="B258" s="77" t="s">
        <v>260</v>
      </c>
      <c r="C258" s="78"/>
      <c r="D258" s="78"/>
      <c r="E258" s="25"/>
      <c r="F258" s="24"/>
      <c r="G258" s="29"/>
    </row>
    <row r="259" spans="1:7" ht="12">
      <c r="A259" s="17"/>
      <c r="B259" s="8" t="s">
        <v>261</v>
      </c>
      <c r="C259" s="5" t="s">
        <v>7</v>
      </c>
      <c r="D259" s="6">
        <v>7200</v>
      </c>
      <c r="E259" s="25" t="s">
        <v>621</v>
      </c>
      <c r="F259" s="24">
        <v>2.67</v>
      </c>
      <c r="G259" s="29">
        <f t="shared" ref="G259:G261" si="10">D259*F259</f>
        <v>19224</v>
      </c>
    </row>
    <row r="260" spans="1:7" ht="12">
      <c r="A260" s="17"/>
      <c r="B260" s="8" t="s">
        <v>262</v>
      </c>
      <c r="C260" s="5" t="s">
        <v>7</v>
      </c>
      <c r="D260" s="6">
        <v>750</v>
      </c>
      <c r="E260" s="25" t="s">
        <v>622</v>
      </c>
      <c r="F260" s="24">
        <v>3.87</v>
      </c>
      <c r="G260" s="29">
        <f t="shared" si="10"/>
        <v>2902.5</v>
      </c>
    </row>
    <row r="261" spans="1:7" ht="12">
      <c r="A261" s="17"/>
      <c r="B261" s="8" t="s">
        <v>263</v>
      </c>
      <c r="C261" s="5" t="s">
        <v>7</v>
      </c>
      <c r="D261" s="6">
        <v>300</v>
      </c>
      <c r="E261" s="25" t="s">
        <v>623</v>
      </c>
      <c r="F261" s="24">
        <v>5.19</v>
      </c>
      <c r="G261" s="29">
        <f t="shared" si="10"/>
        <v>1557.0000000000002</v>
      </c>
    </row>
    <row r="262" spans="1:7" ht="12">
      <c r="A262" s="70" t="s">
        <v>545</v>
      </c>
      <c r="B262" s="71"/>
      <c r="C262" s="71"/>
      <c r="D262" s="71"/>
      <c r="E262" s="25"/>
      <c r="F262" s="24"/>
      <c r="G262" s="30">
        <f>SUM(G259:G261)</f>
        <v>23683.5</v>
      </c>
    </row>
    <row r="263" spans="1:7" ht="12">
      <c r="A263" s="17"/>
      <c r="B263" s="77" t="s">
        <v>264</v>
      </c>
      <c r="C263" s="78"/>
      <c r="D263" s="78"/>
      <c r="E263" s="25"/>
      <c r="F263" s="24"/>
      <c r="G263" s="29"/>
    </row>
    <row r="264" spans="1:7" ht="12">
      <c r="A264" s="17"/>
      <c r="B264" s="8" t="s">
        <v>263</v>
      </c>
      <c r="C264" s="5" t="s">
        <v>7</v>
      </c>
      <c r="D264" s="6">
        <v>400</v>
      </c>
      <c r="E264" s="25" t="s">
        <v>623</v>
      </c>
      <c r="F264" s="24">
        <v>5.19</v>
      </c>
      <c r="G264" s="29">
        <f t="shared" ref="G264:G269" si="11">D264*F264</f>
        <v>2076</v>
      </c>
    </row>
    <row r="265" spans="1:7" ht="12">
      <c r="A265" s="17"/>
      <c r="B265" s="8" t="s">
        <v>265</v>
      </c>
      <c r="C265" s="5" t="s">
        <v>7</v>
      </c>
      <c r="D265" s="6">
        <v>100</v>
      </c>
      <c r="E265" s="25" t="s">
        <v>624</v>
      </c>
      <c r="F265" s="24">
        <v>7.87</v>
      </c>
      <c r="G265" s="29">
        <f t="shared" si="11"/>
        <v>787</v>
      </c>
    </row>
    <row r="266" spans="1:7" ht="12">
      <c r="A266" s="17"/>
      <c r="B266" s="8" t="s">
        <v>266</v>
      </c>
      <c r="C266" s="5" t="s">
        <v>7</v>
      </c>
      <c r="D266" s="6">
        <v>500</v>
      </c>
      <c r="E266" s="25" t="s">
        <v>625</v>
      </c>
      <c r="F266" s="24">
        <v>9.0399999999999991</v>
      </c>
      <c r="G266" s="29">
        <f t="shared" si="11"/>
        <v>4520</v>
      </c>
    </row>
    <row r="267" spans="1:7" ht="12">
      <c r="A267" s="17"/>
      <c r="B267" s="8" t="s">
        <v>267</v>
      </c>
      <c r="C267" s="5" t="s">
        <v>7</v>
      </c>
      <c r="D267" s="6">
        <v>25</v>
      </c>
      <c r="E267" s="25" t="s">
        <v>626</v>
      </c>
      <c r="F267" s="24">
        <v>12.98</v>
      </c>
      <c r="G267" s="29">
        <f t="shared" si="11"/>
        <v>324.5</v>
      </c>
    </row>
    <row r="268" spans="1:7" ht="12">
      <c r="A268" s="17"/>
      <c r="B268" s="8" t="s">
        <v>268</v>
      </c>
      <c r="C268" s="5" t="s">
        <v>7</v>
      </c>
      <c r="D268" s="6">
        <v>125</v>
      </c>
      <c r="E268" s="25" t="s">
        <v>627</v>
      </c>
      <c r="F268" s="24">
        <v>23.84</v>
      </c>
      <c r="G268" s="29">
        <f t="shared" si="11"/>
        <v>2980</v>
      </c>
    </row>
    <row r="269" spans="1:7" ht="12">
      <c r="A269" s="17"/>
      <c r="B269" s="8" t="s">
        <v>269</v>
      </c>
      <c r="C269" s="5" t="s">
        <v>7</v>
      </c>
      <c r="D269" s="6">
        <v>130</v>
      </c>
      <c r="E269" s="25" t="s">
        <v>628</v>
      </c>
      <c r="F269" s="24">
        <v>23.84</v>
      </c>
      <c r="G269" s="29">
        <f t="shared" si="11"/>
        <v>3099.2</v>
      </c>
    </row>
    <row r="270" spans="1:7" ht="12">
      <c r="A270" s="70" t="s">
        <v>545</v>
      </c>
      <c r="B270" s="71"/>
      <c r="C270" s="71"/>
      <c r="D270" s="71"/>
      <c r="E270" s="25"/>
      <c r="F270" s="24"/>
      <c r="G270" s="30">
        <f>SUM(G264:G269)</f>
        <v>13786.7</v>
      </c>
    </row>
    <row r="271" spans="1:7" ht="12">
      <c r="A271" s="17"/>
      <c r="B271" s="77" t="s">
        <v>270</v>
      </c>
      <c r="C271" s="78"/>
      <c r="D271" s="78"/>
      <c r="E271" s="25"/>
      <c r="F271" s="24"/>
      <c r="G271" s="29"/>
    </row>
    <row r="272" spans="1:7" ht="12">
      <c r="A272" s="17"/>
      <c r="B272" s="8" t="s">
        <v>271</v>
      </c>
      <c r="C272" s="5" t="s">
        <v>7</v>
      </c>
      <c r="D272" s="6">
        <v>50</v>
      </c>
      <c r="E272" s="25" t="s">
        <v>583</v>
      </c>
      <c r="F272" s="24">
        <v>6.86</v>
      </c>
      <c r="G272" s="29">
        <f t="shared" ref="G272:G273" si="12">D272*F272</f>
        <v>343</v>
      </c>
    </row>
    <row r="273" spans="1:7" ht="12">
      <c r="A273" s="17"/>
      <c r="B273" s="8" t="s">
        <v>272</v>
      </c>
      <c r="C273" s="5" t="s">
        <v>7</v>
      </c>
      <c r="D273" s="6">
        <v>60</v>
      </c>
      <c r="E273" s="25" t="s">
        <v>583</v>
      </c>
      <c r="F273" s="24">
        <v>5.96</v>
      </c>
      <c r="G273" s="29">
        <f t="shared" si="12"/>
        <v>357.6</v>
      </c>
    </row>
    <row r="274" spans="1:7" ht="12">
      <c r="A274" s="70" t="s">
        <v>545</v>
      </c>
      <c r="B274" s="71"/>
      <c r="C274" s="71"/>
      <c r="D274" s="71"/>
      <c r="E274" s="25"/>
      <c r="F274" s="24"/>
      <c r="G274" s="30">
        <f>SUM(G272:G273)</f>
        <v>700.6</v>
      </c>
    </row>
    <row r="275" spans="1:7" ht="12">
      <c r="A275" s="17" t="s">
        <v>273</v>
      </c>
      <c r="B275" s="77" t="s">
        <v>274</v>
      </c>
      <c r="C275" s="78"/>
      <c r="D275" s="78"/>
      <c r="E275" s="25"/>
      <c r="F275" s="24"/>
      <c r="G275" s="29"/>
    </row>
    <row r="276" spans="1:7" ht="12">
      <c r="A276" s="17"/>
      <c r="B276" s="8" t="s">
        <v>275</v>
      </c>
      <c r="C276" s="5" t="s">
        <v>16</v>
      </c>
      <c r="D276" s="6">
        <v>8</v>
      </c>
      <c r="E276" s="25" t="s">
        <v>629</v>
      </c>
      <c r="F276" s="24">
        <v>15.76</v>
      </c>
      <c r="G276" s="29">
        <f t="shared" ref="G276:G288" si="13">D276*F276</f>
        <v>126.08</v>
      </c>
    </row>
    <row r="277" spans="1:7" ht="12">
      <c r="A277" s="17"/>
      <c r="B277" s="8" t="s">
        <v>276</v>
      </c>
      <c r="C277" s="5" t="s">
        <v>16</v>
      </c>
      <c r="D277" s="6">
        <v>12</v>
      </c>
      <c r="E277" s="25" t="s">
        <v>632</v>
      </c>
      <c r="F277" s="24">
        <v>14.48</v>
      </c>
      <c r="G277" s="29">
        <f t="shared" si="13"/>
        <v>173.76</v>
      </c>
    </row>
    <row r="278" spans="1:7" ht="12">
      <c r="A278" s="17"/>
      <c r="B278" s="8" t="s">
        <v>277</v>
      </c>
      <c r="C278" s="5" t="s">
        <v>16</v>
      </c>
      <c r="D278" s="6">
        <v>14</v>
      </c>
      <c r="E278" s="25" t="s">
        <v>630</v>
      </c>
      <c r="F278" s="24">
        <v>13.29</v>
      </c>
      <c r="G278" s="29">
        <f t="shared" si="13"/>
        <v>186.06</v>
      </c>
    </row>
    <row r="279" spans="1:7" ht="12">
      <c r="A279" s="17"/>
      <c r="B279" s="8" t="s">
        <v>278</v>
      </c>
      <c r="C279" s="5" t="s">
        <v>16</v>
      </c>
      <c r="D279" s="6">
        <v>3</v>
      </c>
      <c r="E279" s="25" t="s">
        <v>631</v>
      </c>
      <c r="F279" s="24">
        <v>16.920000000000002</v>
      </c>
      <c r="G279" s="29">
        <f t="shared" si="13"/>
        <v>50.760000000000005</v>
      </c>
    </row>
    <row r="280" spans="1:7" ht="12">
      <c r="A280" s="17"/>
      <c r="B280" s="8" t="s">
        <v>279</v>
      </c>
      <c r="C280" s="5" t="s">
        <v>16</v>
      </c>
      <c r="D280" s="6">
        <v>5</v>
      </c>
      <c r="E280" s="25" t="s">
        <v>583</v>
      </c>
      <c r="F280" s="24">
        <v>13.84</v>
      </c>
      <c r="G280" s="29">
        <f t="shared" si="13"/>
        <v>69.2</v>
      </c>
    </row>
    <row r="281" spans="1:7" ht="12">
      <c r="A281" s="17"/>
      <c r="B281" s="8" t="s">
        <v>280</v>
      </c>
      <c r="C281" s="5" t="s">
        <v>16</v>
      </c>
      <c r="D281" s="6">
        <v>8</v>
      </c>
      <c r="E281" s="25" t="s">
        <v>583</v>
      </c>
      <c r="F281" s="24">
        <v>0.78</v>
      </c>
      <c r="G281" s="29">
        <f t="shared" si="13"/>
        <v>6.24</v>
      </c>
    </row>
    <row r="282" spans="1:7" ht="12">
      <c r="A282" s="17"/>
      <c r="B282" s="8" t="s">
        <v>281</v>
      </c>
      <c r="C282" s="5" t="s">
        <v>16</v>
      </c>
      <c r="D282" s="6">
        <v>14</v>
      </c>
      <c r="E282" s="25" t="s">
        <v>583</v>
      </c>
      <c r="F282" s="24">
        <v>16.88</v>
      </c>
      <c r="G282" s="29">
        <f t="shared" si="13"/>
        <v>236.32</v>
      </c>
    </row>
    <row r="283" spans="1:7" ht="12">
      <c r="A283" s="17"/>
      <c r="B283" s="8" t="s">
        <v>282</v>
      </c>
      <c r="C283" s="5" t="s">
        <v>16</v>
      </c>
      <c r="D283" s="6">
        <v>20</v>
      </c>
      <c r="E283" s="25" t="s">
        <v>583</v>
      </c>
      <c r="F283" s="24">
        <v>0.6</v>
      </c>
      <c r="G283" s="29">
        <f t="shared" si="13"/>
        <v>12</v>
      </c>
    </row>
    <row r="284" spans="1:7" ht="12">
      <c r="A284" s="17"/>
      <c r="B284" s="8" t="s">
        <v>283</v>
      </c>
      <c r="C284" s="5" t="s">
        <v>16</v>
      </c>
      <c r="D284" s="6">
        <v>300</v>
      </c>
      <c r="E284" s="25" t="s">
        <v>583</v>
      </c>
      <c r="F284" s="24">
        <v>2.2000000000000002</v>
      </c>
      <c r="G284" s="29">
        <f t="shared" si="13"/>
        <v>660</v>
      </c>
    </row>
    <row r="285" spans="1:7" ht="12">
      <c r="A285" s="17"/>
      <c r="B285" s="8" t="s">
        <v>284</v>
      </c>
      <c r="C285" s="5" t="s">
        <v>16</v>
      </c>
      <c r="D285" s="6">
        <v>150</v>
      </c>
      <c r="E285" s="25" t="s">
        <v>583</v>
      </c>
      <c r="F285" s="24">
        <v>2.4500000000000002</v>
      </c>
      <c r="G285" s="29">
        <f t="shared" si="13"/>
        <v>367.5</v>
      </c>
    </row>
    <row r="286" spans="1:7" ht="12">
      <c r="A286" s="17"/>
      <c r="B286" s="8" t="s">
        <v>285</v>
      </c>
      <c r="C286" s="5" t="s">
        <v>16</v>
      </c>
      <c r="D286" s="6">
        <v>3</v>
      </c>
      <c r="E286" s="25" t="s">
        <v>583</v>
      </c>
      <c r="F286" s="24">
        <v>27.92</v>
      </c>
      <c r="G286" s="29">
        <f t="shared" si="13"/>
        <v>83.76</v>
      </c>
    </row>
    <row r="287" spans="1:7" ht="12">
      <c r="A287" s="17"/>
      <c r="B287" s="8" t="s">
        <v>286</v>
      </c>
      <c r="C287" s="5" t="s">
        <v>16</v>
      </c>
      <c r="D287" s="6">
        <v>8</v>
      </c>
      <c r="E287" s="25" t="s">
        <v>583</v>
      </c>
      <c r="F287" s="24">
        <v>27.92</v>
      </c>
      <c r="G287" s="29">
        <f t="shared" si="13"/>
        <v>223.36</v>
      </c>
    </row>
    <row r="288" spans="1:7" ht="12">
      <c r="A288" s="17"/>
      <c r="B288" s="8" t="s">
        <v>287</v>
      </c>
      <c r="C288" s="5" t="s">
        <v>16</v>
      </c>
      <c r="D288" s="6">
        <v>8</v>
      </c>
      <c r="E288" s="25" t="s">
        <v>583</v>
      </c>
      <c r="F288" s="24">
        <v>63</v>
      </c>
      <c r="G288" s="29">
        <f t="shared" si="13"/>
        <v>504</v>
      </c>
    </row>
    <row r="289" spans="1:7" ht="12">
      <c r="A289" s="70" t="s">
        <v>545</v>
      </c>
      <c r="B289" s="71"/>
      <c r="C289" s="71"/>
      <c r="D289" s="71"/>
      <c r="E289" s="25"/>
      <c r="F289" s="24"/>
      <c r="G289" s="30">
        <f>SUM(G276:G288)</f>
        <v>2699.04</v>
      </c>
    </row>
    <row r="290" spans="1:7" ht="12">
      <c r="A290" s="17" t="s">
        <v>288</v>
      </c>
      <c r="B290" s="77" t="s">
        <v>289</v>
      </c>
      <c r="C290" s="78"/>
      <c r="D290" s="78"/>
      <c r="E290" s="25"/>
      <c r="F290" s="24"/>
      <c r="G290" s="29"/>
    </row>
    <row r="291" spans="1:7" ht="12">
      <c r="A291" s="17"/>
      <c r="B291" s="8" t="s">
        <v>290</v>
      </c>
      <c r="C291" s="5" t="s">
        <v>16</v>
      </c>
      <c r="D291" s="6">
        <v>4</v>
      </c>
      <c r="E291" s="25" t="s">
        <v>583</v>
      </c>
      <c r="F291" s="24">
        <v>19.36</v>
      </c>
      <c r="G291" s="29">
        <f t="shared" ref="G291:G302" si="14">D291*F291</f>
        <v>77.44</v>
      </c>
    </row>
    <row r="292" spans="1:7" ht="12">
      <c r="A292" s="17"/>
      <c r="B292" s="8" t="s">
        <v>291</v>
      </c>
      <c r="C292" s="5" t="s">
        <v>16</v>
      </c>
      <c r="D292" s="6">
        <v>1</v>
      </c>
      <c r="E292" s="25" t="s">
        <v>583</v>
      </c>
      <c r="F292" s="24">
        <v>19.36</v>
      </c>
      <c r="G292" s="29">
        <f t="shared" si="14"/>
        <v>19.36</v>
      </c>
    </row>
    <row r="293" spans="1:7" ht="12">
      <c r="A293" s="17"/>
      <c r="B293" s="8" t="s">
        <v>292</v>
      </c>
      <c r="C293" s="5" t="s">
        <v>16</v>
      </c>
      <c r="D293" s="6">
        <v>1</v>
      </c>
      <c r="E293" s="25" t="s">
        <v>583</v>
      </c>
      <c r="F293" s="24">
        <v>23.32</v>
      </c>
      <c r="G293" s="29">
        <f t="shared" si="14"/>
        <v>23.32</v>
      </c>
    </row>
    <row r="294" spans="1:7" ht="12">
      <c r="A294" s="17"/>
      <c r="B294" s="8" t="s">
        <v>293</v>
      </c>
      <c r="C294" s="5" t="s">
        <v>16</v>
      </c>
      <c r="D294" s="6">
        <v>3</v>
      </c>
      <c r="E294" s="25" t="s">
        <v>583</v>
      </c>
      <c r="F294" s="24">
        <v>28.09</v>
      </c>
      <c r="G294" s="29">
        <f t="shared" si="14"/>
        <v>84.27</v>
      </c>
    </row>
    <row r="295" spans="1:7" ht="12">
      <c r="A295" s="17"/>
      <c r="B295" s="8" t="s">
        <v>294</v>
      </c>
      <c r="C295" s="5" t="s">
        <v>16</v>
      </c>
      <c r="D295" s="6">
        <v>1</v>
      </c>
      <c r="E295" s="25" t="s">
        <v>583</v>
      </c>
      <c r="F295" s="24">
        <v>58.53</v>
      </c>
      <c r="G295" s="29">
        <f t="shared" si="14"/>
        <v>58.53</v>
      </c>
    </row>
    <row r="296" spans="1:7" ht="24">
      <c r="A296" s="17"/>
      <c r="B296" s="8" t="s">
        <v>295</v>
      </c>
      <c r="C296" s="5" t="s">
        <v>16</v>
      </c>
      <c r="D296" s="6">
        <v>1</v>
      </c>
      <c r="E296" s="25" t="s">
        <v>583</v>
      </c>
      <c r="F296" s="24">
        <v>121.58</v>
      </c>
      <c r="G296" s="29">
        <f t="shared" si="14"/>
        <v>121.58</v>
      </c>
    </row>
    <row r="297" spans="1:7" ht="24">
      <c r="A297" s="17"/>
      <c r="B297" s="8" t="s">
        <v>296</v>
      </c>
      <c r="C297" s="5" t="s">
        <v>16</v>
      </c>
      <c r="D297" s="6">
        <v>1</v>
      </c>
      <c r="E297" s="25" t="s">
        <v>583</v>
      </c>
      <c r="F297" s="24">
        <v>121.58</v>
      </c>
      <c r="G297" s="29">
        <f t="shared" si="14"/>
        <v>121.58</v>
      </c>
    </row>
    <row r="298" spans="1:7" ht="24">
      <c r="A298" s="17"/>
      <c r="B298" s="8" t="s">
        <v>297</v>
      </c>
      <c r="C298" s="5" t="s">
        <v>16</v>
      </c>
      <c r="D298" s="6">
        <v>1</v>
      </c>
      <c r="E298" s="25" t="s">
        <v>583</v>
      </c>
      <c r="F298" s="24">
        <v>118.96</v>
      </c>
      <c r="G298" s="29">
        <f t="shared" si="14"/>
        <v>118.96</v>
      </c>
    </row>
    <row r="299" spans="1:7" ht="24">
      <c r="A299" s="17"/>
      <c r="B299" s="8" t="s">
        <v>298</v>
      </c>
      <c r="C299" s="5" t="s">
        <v>16</v>
      </c>
      <c r="D299" s="6">
        <v>1</v>
      </c>
      <c r="E299" s="25" t="s">
        <v>583</v>
      </c>
      <c r="F299" s="24">
        <v>108.07</v>
      </c>
      <c r="G299" s="29">
        <f t="shared" si="14"/>
        <v>108.07</v>
      </c>
    </row>
    <row r="300" spans="1:7" ht="24">
      <c r="A300" s="17"/>
      <c r="B300" s="8" t="s">
        <v>299</v>
      </c>
      <c r="C300" s="5" t="s">
        <v>16</v>
      </c>
      <c r="D300" s="6">
        <v>1</v>
      </c>
      <c r="E300" s="25" t="s">
        <v>583</v>
      </c>
      <c r="F300" s="24">
        <v>108.07</v>
      </c>
      <c r="G300" s="29">
        <f t="shared" si="14"/>
        <v>108.07</v>
      </c>
    </row>
    <row r="301" spans="1:7" ht="24">
      <c r="A301" s="17"/>
      <c r="B301" s="8" t="s">
        <v>300</v>
      </c>
      <c r="C301" s="5" t="s">
        <v>16</v>
      </c>
      <c r="D301" s="6">
        <v>3</v>
      </c>
      <c r="E301" s="25" t="s">
        <v>583</v>
      </c>
      <c r="F301" s="24">
        <v>230.47</v>
      </c>
      <c r="G301" s="29">
        <f t="shared" si="14"/>
        <v>691.41</v>
      </c>
    </row>
    <row r="302" spans="1:7" ht="24">
      <c r="A302" s="17"/>
      <c r="B302" s="8" t="s">
        <v>301</v>
      </c>
      <c r="C302" s="5" t="s">
        <v>16</v>
      </c>
      <c r="D302" s="6">
        <v>2</v>
      </c>
      <c r="E302" s="25" t="s">
        <v>583</v>
      </c>
      <c r="F302" s="24">
        <v>153.65</v>
      </c>
      <c r="G302" s="29">
        <f t="shared" si="14"/>
        <v>307.3</v>
      </c>
    </row>
    <row r="303" spans="1:7" ht="12">
      <c r="A303" s="70" t="s">
        <v>545</v>
      </c>
      <c r="B303" s="71"/>
      <c r="C303" s="71"/>
      <c r="D303" s="71"/>
      <c r="E303" s="25"/>
      <c r="F303" s="24"/>
      <c r="G303" s="30">
        <f>SUM(G291:G302)</f>
        <v>1839.8899999999996</v>
      </c>
    </row>
    <row r="304" spans="1:7" ht="12">
      <c r="A304" s="17" t="s">
        <v>302</v>
      </c>
      <c r="B304" s="77" t="s">
        <v>303</v>
      </c>
      <c r="C304" s="78"/>
      <c r="D304" s="78"/>
      <c r="E304" s="25"/>
      <c r="F304" s="24"/>
      <c r="G304" s="29"/>
    </row>
    <row r="305" spans="1:7" ht="12">
      <c r="A305" s="17"/>
      <c r="B305" s="8" t="s">
        <v>304</v>
      </c>
      <c r="C305" s="5" t="s">
        <v>16</v>
      </c>
      <c r="D305" s="6">
        <v>51</v>
      </c>
      <c r="E305" s="25" t="s">
        <v>583</v>
      </c>
      <c r="F305" s="24">
        <v>23.32</v>
      </c>
      <c r="G305" s="29">
        <f t="shared" ref="G305:G320" si="15">D305*F305</f>
        <v>1189.32</v>
      </c>
    </row>
    <row r="306" spans="1:7" ht="12">
      <c r="A306" s="17"/>
      <c r="B306" s="8" t="s">
        <v>305</v>
      </c>
      <c r="C306" s="5" t="s">
        <v>16</v>
      </c>
      <c r="D306" s="6">
        <v>2</v>
      </c>
      <c r="E306" s="25" t="s">
        <v>583</v>
      </c>
      <c r="F306" s="24">
        <v>23.32</v>
      </c>
      <c r="G306" s="29">
        <f t="shared" si="15"/>
        <v>46.64</v>
      </c>
    </row>
    <row r="307" spans="1:7" ht="12">
      <c r="A307" s="17"/>
      <c r="B307" s="8" t="s">
        <v>306</v>
      </c>
      <c r="C307" s="5" t="s">
        <v>16</v>
      </c>
      <c r="D307" s="6">
        <v>1</v>
      </c>
      <c r="E307" s="25" t="s">
        <v>583</v>
      </c>
      <c r="F307" s="24">
        <v>24.76</v>
      </c>
      <c r="G307" s="29">
        <f t="shared" si="15"/>
        <v>24.76</v>
      </c>
    </row>
    <row r="308" spans="1:7" ht="12">
      <c r="A308" s="17"/>
      <c r="B308" s="8" t="s">
        <v>307</v>
      </c>
      <c r="C308" s="5" t="s">
        <v>16</v>
      </c>
      <c r="D308" s="6">
        <v>27</v>
      </c>
      <c r="E308" s="25" t="s">
        <v>583</v>
      </c>
      <c r="F308" s="24">
        <v>26.2</v>
      </c>
      <c r="G308" s="29">
        <f t="shared" si="15"/>
        <v>707.4</v>
      </c>
    </row>
    <row r="309" spans="1:7" ht="12">
      <c r="A309" s="17"/>
      <c r="B309" s="8" t="s">
        <v>308</v>
      </c>
      <c r="C309" s="5" t="s">
        <v>16</v>
      </c>
      <c r="D309" s="6">
        <v>1</v>
      </c>
      <c r="E309" s="25" t="s">
        <v>583</v>
      </c>
      <c r="F309" s="24">
        <v>28.82</v>
      </c>
      <c r="G309" s="29">
        <f t="shared" si="15"/>
        <v>28.82</v>
      </c>
    </row>
    <row r="310" spans="1:7" ht="12">
      <c r="A310" s="17"/>
      <c r="B310" s="8" t="s">
        <v>309</v>
      </c>
      <c r="C310" s="5" t="s">
        <v>16</v>
      </c>
      <c r="D310" s="6">
        <v>1</v>
      </c>
      <c r="E310" s="25" t="s">
        <v>583</v>
      </c>
      <c r="F310" s="24">
        <v>140.72</v>
      </c>
      <c r="G310" s="29">
        <f t="shared" si="15"/>
        <v>140.72</v>
      </c>
    </row>
    <row r="311" spans="1:7" ht="12">
      <c r="A311" s="17"/>
      <c r="B311" s="8" t="s">
        <v>310</v>
      </c>
      <c r="C311" s="5" t="s">
        <v>16</v>
      </c>
      <c r="D311" s="6">
        <v>2</v>
      </c>
      <c r="E311" s="25" t="s">
        <v>583</v>
      </c>
      <c r="F311" s="24">
        <v>29.15</v>
      </c>
      <c r="G311" s="29">
        <f t="shared" si="15"/>
        <v>58.3</v>
      </c>
    </row>
    <row r="312" spans="1:7" ht="12">
      <c r="A312" s="17"/>
      <c r="B312" s="8" t="s">
        <v>311</v>
      </c>
      <c r="C312" s="5" t="s">
        <v>16</v>
      </c>
      <c r="D312" s="6">
        <v>1</v>
      </c>
      <c r="E312" s="25" t="s">
        <v>583</v>
      </c>
      <c r="F312" s="24">
        <v>95.69</v>
      </c>
      <c r="G312" s="29">
        <f t="shared" si="15"/>
        <v>95.69</v>
      </c>
    </row>
    <row r="313" spans="1:7" ht="12">
      <c r="A313" s="17"/>
      <c r="B313" s="8" t="s">
        <v>312</v>
      </c>
      <c r="C313" s="5" t="s">
        <v>16</v>
      </c>
      <c r="D313" s="6">
        <v>2</v>
      </c>
      <c r="E313" s="25" t="s">
        <v>583</v>
      </c>
      <c r="F313" s="24">
        <v>28.82</v>
      </c>
      <c r="G313" s="29">
        <f t="shared" si="15"/>
        <v>57.64</v>
      </c>
    </row>
    <row r="314" spans="1:7" ht="12">
      <c r="A314" s="17"/>
      <c r="B314" s="8" t="s">
        <v>313</v>
      </c>
      <c r="C314" s="5" t="s">
        <v>16</v>
      </c>
      <c r="D314" s="6">
        <v>1</v>
      </c>
      <c r="E314" s="25" t="s">
        <v>583</v>
      </c>
      <c r="F314" s="24">
        <v>95.69</v>
      </c>
      <c r="G314" s="29">
        <f t="shared" si="15"/>
        <v>95.69</v>
      </c>
    </row>
    <row r="315" spans="1:7" ht="12">
      <c r="A315" s="17"/>
      <c r="B315" s="8" t="s">
        <v>314</v>
      </c>
      <c r="C315" s="5" t="s">
        <v>16</v>
      </c>
      <c r="D315" s="6">
        <v>2</v>
      </c>
      <c r="E315" s="25" t="s">
        <v>583</v>
      </c>
      <c r="F315" s="24">
        <v>202.62</v>
      </c>
      <c r="G315" s="29">
        <f t="shared" si="15"/>
        <v>405.24</v>
      </c>
    </row>
    <row r="316" spans="1:7" ht="12">
      <c r="A316" s="17"/>
      <c r="B316" s="8" t="s">
        <v>315</v>
      </c>
      <c r="C316" s="5" t="s">
        <v>16</v>
      </c>
      <c r="D316" s="6">
        <v>2</v>
      </c>
      <c r="E316" s="25" t="s">
        <v>583</v>
      </c>
      <c r="F316" s="24">
        <v>227.24</v>
      </c>
      <c r="G316" s="29">
        <f t="shared" si="15"/>
        <v>454.48</v>
      </c>
    </row>
    <row r="317" spans="1:7" ht="12">
      <c r="A317" s="17"/>
      <c r="B317" s="8" t="s">
        <v>316</v>
      </c>
      <c r="C317" s="5" t="s">
        <v>16</v>
      </c>
      <c r="D317" s="6">
        <v>1</v>
      </c>
      <c r="E317" s="25" t="s">
        <v>583</v>
      </c>
      <c r="F317" s="24">
        <v>148.6</v>
      </c>
      <c r="G317" s="29">
        <f t="shared" si="15"/>
        <v>148.6</v>
      </c>
    </row>
    <row r="318" spans="1:7" ht="24">
      <c r="A318" s="17"/>
      <c r="B318" s="8" t="s">
        <v>317</v>
      </c>
      <c r="C318" s="5" t="s">
        <v>16</v>
      </c>
      <c r="D318" s="6">
        <v>70</v>
      </c>
      <c r="E318" s="25" t="s">
        <v>583</v>
      </c>
      <c r="F318" s="24">
        <v>13.5</v>
      </c>
      <c r="G318" s="29">
        <f t="shared" si="15"/>
        <v>945</v>
      </c>
    </row>
    <row r="319" spans="1:7" ht="24">
      <c r="A319" s="17"/>
      <c r="B319" s="8" t="s">
        <v>318</v>
      </c>
      <c r="C319" s="5" t="s">
        <v>16</v>
      </c>
      <c r="D319" s="6">
        <v>1</v>
      </c>
      <c r="E319" s="25" t="s">
        <v>583</v>
      </c>
      <c r="F319" s="24">
        <v>16.66</v>
      </c>
      <c r="G319" s="29">
        <f t="shared" si="15"/>
        <v>16.66</v>
      </c>
    </row>
    <row r="320" spans="1:7" ht="24">
      <c r="A320" s="17"/>
      <c r="B320" s="8" t="s">
        <v>319</v>
      </c>
      <c r="C320" s="5" t="s">
        <v>16</v>
      </c>
      <c r="D320" s="6">
        <v>4</v>
      </c>
      <c r="E320" s="25" t="s">
        <v>583</v>
      </c>
      <c r="F320" s="24">
        <v>29.18</v>
      </c>
      <c r="G320" s="29">
        <f t="shared" si="15"/>
        <v>116.72</v>
      </c>
    </row>
    <row r="321" spans="1:7" ht="12">
      <c r="A321" s="70" t="s">
        <v>545</v>
      </c>
      <c r="B321" s="71"/>
      <c r="C321" s="71"/>
      <c r="D321" s="71"/>
      <c r="E321" s="25"/>
      <c r="F321" s="24"/>
      <c r="G321" s="30">
        <f>SUM(G305:G320)</f>
        <v>4531.68</v>
      </c>
    </row>
    <row r="322" spans="1:7" ht="12">
      <c r="A322" s="17" t="s">
        <v>320</v>
      </c>
      <c r="B322" s="83" t="s">
        <v>321</v>
      </c>
      <c r="C322" s="83"/>
      <c r="D322" s="83"/>
      <c r="E322" s="25"/>
      <c r="F322" s="24"/>
      <c r="G322" s="29"/>
    </row>
    <row r="323" spans="1:7" ht="12">
      <c r="A323" s="17" t="s">
        <v>322</v>
      </c>
      <c r="B323" s="72" t="s">
        <v>323</v>
      </c>
      <c r="C323" s="72"/>
      <c r="D323" s="72"/>
      <c r="E323" s="25"/>
      <c r="F323" s="24"/>
      <c r="G323" s="29"/>
    </row>
    <row r="324" spans="1:7" ht="24">
      <c r="A324" s="17"/>
      <c r="B324" s="8" t="s">
        <v>324</v>
      </c>
      <c r="C324" s="5" t="s">
        <v>16</v>
      </c>
      <c r="D324" s="6">
        <v>116</v>
      </c>
      <c r="E324" s="25" t="s">
        <v>583</v>
      </c>
      <c r="F324" s="24">
        <v>76.540000000000006</v>
      </c>
      <c r="G324" s="29">
        <f>D324*F324</f>
        <v>8878.6400000000012</v>
      </c>
    </row>
    <row r="325" spans="1:7" ht="24">
      <c r="A325" s="17"/>
      <c r="B325" s="8" t="s">
        <v>325</v>
      </c>
      <c r="C325" s="5" t="s">
        <v>16</v>
      </c>
      <c r="D325" s="6">
        <v>19</v>
      </c>
      <c r="E325" s="25" t="s">
        <v>583</v>
      </c>
      <c r="F325" s="24">
        <v>58.53</v>
      </c>
      <c r="G325" s="29">
        <f t="shared" ref="G325:G345" si="16">D325*F325</f>
        <v>1112.07</v>
      </c>
    </row>
    <row r="326" spans="1:7" ht="12">
      <c r="A326" s="17"/>
      <c r="B326" s="8" t="s">
        <v>326</v>
      </c>
      <c r="C326" s="5" t="s">
        <v>16</v>
      </c>
      <c r="D326" s="6">
        <v>12</v>
      </c>
      <c r="E326" s="25" t="s">
        <v>583</v>
      </c>
      <c r="F326" s="24">
        <v>40.520000000000003</v>
      </c>
      <c r="G326" s="29">
        <f t="shared" si="16"/>
        <v>486.24</v>
      </c>
    </row>
    <row r="327" spans="1:7" ht="12">
      <c r="A327" s="17"/>
      <c r="B327" s="8" t="s">
        <v>327</v>
      </c>
      <c r="C327" s="5" t="s">
        <v>16</v>
      </c>
      <c r="D327" s="6">
        <v>18</v>
      </c>
      <c r="E327" s="25" t="s">
        <v>583</v>
      </c>
      <c r="F327" s="24">
        <v>58.53</v>
      </c>
      <c r="G327" s="29">
        <f t="shared" si="16"/>
        <v>1053.54</v>
      </c>
    </row>
    <row r="328" spans="1:7" ht="24">
      <c r="A328" s="17"/>
      <c r="B328" s="8" t="s">
        <v>328</v>
      </c>
      <c r="C328" s="5" t="s">
        <v>16</v>
      </c>
      <c r="D328" s="6">
        <v>2</v>
      </c>
      <c r="E328" s="25" t="s">
        <v>583</v>
      </c>
      <c r="F328" s="24">
        <v>136.88</v>
      </c>
      <c r="G328" s="29">
        <f t="shared" si="16"/>
        <v>273.76</v>
      </c>
    </row>
    <row r="329" spans="1:7" ht="24">
      <c r="A329" s="17"/>
      <c r="B329" s="8" t="s">
        <v>329</v>
      </c>
      <c r="C329" s="5" t="s">
        <v>16</v>
      </c>
      <c r="D329" s="6">
        <v>4</v>
      </c>
      <c r="E329" s="25" t="s">
        <v>583</v>
      </c>
      <c r="F329" s="24">
        <v>203.05</v>
      </c>
      <c r="G329" s="29">
        <f t="shared" si="16"/>
        <v>812.2</v>
      </c>
    </row>
    <row r="330" spans="1:7" ht="36">
      <c r="A330" s="17"/>
      <c r="B330" s="8" t="s">
        <v>330</v>
      </c>
      <c r="C330" s="5" t="s">
        <v>16</v>
      </c>
      <c r="D330" s="6">
        <v>5</v>
      </c>
      <c r="E330" s="25" t="s">
        <v>583</v>
      </c>
      <c r="F330" s="24">
        <v>28.09</v>
      </c>
      <c r="G330" s="29">
        <f t="shared" si="16"/>
        <v>140.44999999999999</v>
      </c>
    </row>
    <row r="331" spans="1:7" ht="12">
      <c r="A331" s="70" t="s">
        <v>545</v>
      </c>
      <c r="B331" s="71"/>
      <c r="C331" s="71"/>
      <c r="D331" s="71"/>
      <c r="E331" s="41"/>
      <c r="F331" s="42"/>
      <c r="G331" s="30">
        <f>SUM(G324:G330)</f>
        <v>12756.900000000003</v>
      </c>
    </row>
    <row r="332" spans="1:7" ht="12">
      <c r="A332" s="17" t="s">
        <v>331</v>
      </c>
      <c r="B332" s="81" t="s">
        <v>332</v>
      </c>
      <c r="C332" s="82"/>
      <c r="D332" s="82"/>
      <c r="E332" s="25"/>
      <c r="F332" s="24"/>
      <c r="G332" s="29">
        <f t="shared" si="16"/>
        <v>0</v>
      </c>
    </row>
    <row r="333" spans="1:7" ht="12">
      <c r="A333" s="17"/>
      <c r="B333" s="8" t="s">
        <v>333</v>
      </c>
      <c r="C333" s="5" t="s">
        <v>16</v>
      </c>
      <c r="D333" s="6">
        <v>1</v>
      </c>
      <c r="E333" s="25" t="s">
        <v>583</v>
      </c>
      <c r="F333" s="24">
        <v>12.69</v>
      </c>
      <c r="G333" s="29">
        <f t="shared" si="16"/>
        <v>12.69</v>
      </c>
    </row>
    <row r="334" spans="1:7" ht="12">
      <c r="A334" s="17"/>
      <c r="B334" s="8" t="s">
        <v>334</v>
      </c>
      <c r="C334" s="5" t="s">
        <v>16</v>
      </c>
      <c r="D334" s="6">
        <v>49</v>
      </c>
      <c r="E334" s="25" t="s">
        <v>583</v>
      </c>
      <c r="F334" s="24">
        <v>11.88</v>
      </c>
      <c r="G334" s="29">
        <f t="shared" si="16"/>
        <v>582.12</v>
      </c>
    </row>
    <row r="335" spans="1:7" ht="12">
      <c r="A335" s="17"/>
      <c r="B335" s="8" t="s">
        <v>335</v>
      </c>
      <c r="C335" s="5" t="s">
        <v>16</v>
      </c>
      <c r="D335" s="6">
        <v>2</v>
      </c>
      <c r="E335" s="25" t="s">
        <v>633</v>
      </c>
      <c r="F335" s="24">
        <v>16</v>
      </c>
      <c r="G335" s="29">
        <f t="shared" si="16"/>
        <v>32</v>
      </c>
    </row>
    <row r="336" spans="1:7" ht="12">
      <c r="A336" s="17"/>
      <c r="B336" s="8" t="s">
        <v>336</v>
      </c>
      <c r="C336" s="5" t="s">
        <v>16</v>
      </c>
      <c r="D336" s="6">
        <v>5</v>
      </c>
      <c r="E336" s="25" t="s">
        <v>583</v>
      </c>
      <c r="F336" s="24">
        <v>12.52</v>
      </c>
      <c r="G336" s="29">
        <f t="shared" si="16"/>
        <v>62.599999999999994</v>
      </c>
    </row>
    <row r="337" spans="1:7" ht="12">
      <c r="A337" s="17"/>
      <c r="B337" s="8" t="s">
        <v>337</v>
      </c>
      <c r="C337" s="5" t="s">
        <v>16</v>
      </c>
      <c r="D337" s="6">
        <v>2</v>
      </c>
      <c r="E337" s="25" t="s">
        <v>583</v>
      </c>
      <c r="F337" s="24">
        <v>12.78</v>
      </c>
      <c r="G337" s="29">
        <f t="shared" si="16"/>
        <v>25.56</v>
      </c>
    </row>
    <row r="338" spans="1:7" ht="12">
      <c r="A338" s="17"/>
      <c r="B338" s="8" t="s">
        <v>338</v>
      </c>
      <c r="C338" s="5" t="s">
        <v>16</v>
      </c>
      <c r="D338" s="6">
        <v>18</v>
      </c>
      <c r="E338" s="25" t="s">
        <v>583</v>
      </c>
      <c r="F338" s="24">
        <v>13.06</v>
      </c>
      <c r="G338" s="29">
        <f t="shared" si="16"/>
        <v>235.08</v>
      </c>
    </row>
    <row r="339" spans="1:7" ht="12">
      <c r="A339" s="17"/>
      <c r="B339" s="8" t="s">
        <v>339</v>
      </c>
      <c r="C339" s="5" t="s">
        <v>16</v>
      </c>
      <c r="D339" s="6">
        <v>2</v>
      </c>
      <c r="E339" s="25" t="s">
        <v>583</v>
      </c>
      <c r="F339" s="24">
        <v>13.42</v>
      </c>
      <c r="G339" s="29">
        <f t="shared" si="16"/>
        <v>26.84</v>
      </c>
    </row>
    <row r="340" spans="1:7" ht="12">
      <c r="A340" s="17"/>
      <c r="B340" s="8" t="s">
        <v>340</v>
      </c>
      <c r="C340" s="5" t="s">
        <v>16</v>
      </c>
      <c r="D340" s="6">
        <v>1</v>
      </c>
      <c r="E340" s="25" t="s">
        <v>583</v>
      </c>
      <c r="F340" s="24">
        <v>12.15</v>
      </c>
      <c r="G340" s="29">
        <f t="shared" si="16"/>
        <v>12.15</v>
      </c>
    </row>
    <row r="341" spans="1:7" ht="12">
      <c r="A341" s="17"/>
      <c r="B341" s="8" t="s">
        <v>341</v>
      </c>
      <c r="C341" s="5" t="s">
        <v>16</v>
      </c>
      <c r="D341" s="6">
        <v>6</v>
      </c>
      <c r="E341" s="25" t="s">
        <v>583</v>
      </c>
      <c r="F341" s="24">
        <v>11.88</v>
      </c>
      <c r="G341" s="29">
        <f t="shared" si="16"/>
        <v>71.28</v>
      </c>
    </row>
    <row r="342" spans="1:7" ht="12">
      <c r="A342" s="17"/>
      <c r="B342" s="8" t="s">
        <v>342</v>
      </c>
      <c r="C342" s="5" t="s">
        <v>16</v>
      </c>
      <c r="D342" s="6">
        <v>49</v>
      </c>
      <c r="E342" s="25" t="s">
        <v>583</v>
      </c>
      <c r="F342" s="24">
        <v>1.07</v>
      </c>
      <c r="G342" s="29">
        <f t="shared" si="16"/>
        <v>52.43</v>
      </c>
    </row>
    <row r="343" spans="1:7" ht="12">
      <c r="A343" s="17"/>
      <c r="B343" s="8" t="s">
        <v>343</v>
      </c>
      <c r="C343" s="5" t="s">
        <v>16</v>
      </c>
      <c r="D343" s="6">
        <v>20</v>
      </c>
      <c r="E343" s="25" t="s">
        <v>583</v>
      </c>
      <c r="F343" s="24">
        <v>21.51</v>
      </c>
      <c r="G343" s="29">
        <f t="shared" si="16"/>
        <v>430.20000000000005</v>
      </c>
    </row>
    <row r="344" spans="1:7" ht="12">
      <c r="A344" s="17"/>
      <c r="B344" s="8" t="s">
        <v>344</v>
      </c>
      <c r="C344" s="5" t="s">
        <v>16</v>
      </c>
      <c r="D344" s="6">
        <v>5</v>
      </c>
      <c r="E344" s="25" t="s">
        <v>583</v>
      </c>
      <c r="F344" s="24">
        <v>5.38</v>
      </c>
      <c r="G344" s="29">
        <f t="shared" si="16"/>
        <v>26.9</v>
      </c>
    </row>
    <row r="345" spans="1:7" ht="12">
      <c r="A345" s="17"/>
      <c r="B345" s="8" t="s">
        <v>345</v>
      </c>
      <c r="C345" s="5" t="s">
        <v>16</v>
      </c>
      <c r="D345" s="6">
        <v>1</v>
      </c>
      <c r="E345" s="25" t="s">
        <v>583</v>
      </c>
      <c r="F345" s="24">
        <v>2.34</v>
      </c>
      <c r="G345" s="29">
        <f t="shared" si="16"/>
        <v>2.34</v>
      </c>
    </row>
    <row r="346" spans="1:7" ht="12">
      <c r="A346" s="70" t="s">
        <v>545</v>
      </c>
      <c r="B346" s="71"/>
      <c r="C346" s="71"/>
      <c r="D346" s="71"/>
      <c r="E346" s="25"/>
      <c r="F346" s="24"/>
      <c r="G346" s="30">
        <f>SUM(G333:G345)</f>
        <v>1572.1900000000003</v>
      </c>
    </row>
    <row r="347" spans="1:7" ht="12">
      <c r="A347" s="17" t="s">
        <v>346</v>
      </c>
      <c r="B347" s="77" t="s">
        <v>347</v>
      </c>
      <c r="C347" s="78"/>
      <c r="D347" s="78"/>
      <c r="E347" s="25"/>
      <c r="F347" s="24"/>
      <c r="G347" s="29"/>
    </row>
    <row r="348" spans="1:7" ht="12">
      <c r="A348" s="17"/>
      <c r="B348" s="8" t="s">
        <v>348</v>
      </c>
      <c r="C348" s="5" t="s">
        <v>16</v>
      </c>
      <c r="D348" s="6">
        <v>14</v>
      </c>
      <c r="E348" s="25" t="s">
        <v>583</v>
      </c>
      <c r="F348" s="24">
        <v>17.28</v>
      </c>
      <c r="G348" s="29">
        <f t="shared" ref="G348:G353" si="17">D348*F348</f>
        <v>241.92000000000002</v>
      </c>
    </row>
    <row r="349" spans="1:7" ht="24">
      <c r="A349" s="17"/>
      <c r="B349" s="8" t="s">
        <v>349</v>
      </c>
      <c r="C349" s="5" t="s">
        <v>16</v>
      </c>
      <c r="D349" s="6">
        <v>7</v>
      </c>
      <c r="E349" s="25" t="s">
        <v>583</v>
      </c>
      <c r="F349" s="24">
        <v>14.85</v>
      </c>
      <c r="G349" s="29">
        <f t="shared" si="17"/>
        <v>103.95</v>
      </c>
    </row>
    <row r="350" spans="1:7" ht="12">
      <c r="A350" s="17"/>
      <c r="B350" s="8" t="s">
        <v>350</v>
      </c>
      <c r="C350" s="5" t="s">
        <v>16</v>
      </c>
      <c r="D350" s="6">
        <v>191</v>
      </c>
      <c r="E350" s="25" t="s">
        <v>583</v>
      </c>
      <c r="F350" s="24">
        <v>14.85</v>
      </c>
      <c r="G350" s="29">
        <f t="shared" si="17"/>
        <v>2836.35</v>
      </c>
    </row>
    <row r="351" spans="1:7" ht="12">
      <c r="A351" s="17"/>
      <c r="B351" s="8" t="s">
        <v>351</v>
      </c>
      <c r="C351" s="5" t="s">
        <v>16</v>
      </c>
      <c r="D351" s="6">
        <v>8</v>
      </c>
      <c r="E351" s="25" t="s">
        <v>583</v>
      </c>
      <c r="F351" s="24">
        <v>14.85</v>
      </c>
      <c r="G351" s="29">
        <f t="shared" si="17"/>
        <v>118.8</v>
      </c>
    </row>
    <row r="352" spans="1:7" ht="12">
      <c r="A352" s="17"/>
      <c r="B352" s="8" t="s">
        <v>352</v>
      </c>
      <c r="C352" s="5" t="s">
        <v>16</v>
      </c>
      <c r="D352" s="6">
        <v>191</v>
      </c>
      <c r="E352" s="25" t="s">
        <v>583</v>
      </c>
      <c r="F352" s="24">
        <v>3.38</v>
      </c>
      <c r="G352" s="29">
        <f t="shared" si="17"/>
        <v>645.57999999999993</v>
      </c>
    </row>
    <row r="353" spans="1:7" ht="12">
      <c r="A353" s="17"/>
      <c r="B353" s="8" t="s">
        <v>353</v>
      </c>
      <c r="C353" s="5" t="s">
        <v>16</v>
      </c>
      <c r="D353" s="6">
        <v>28</v>
      </c>
      <c r="E353" s="25" t="s">
        <v>583</v>
      </c>
      <c r="F353" s="24">
        <v>3.38</v>
      </c>
      <c r="G353" s="29">
        <f t="shared" si="17"/>
        <v>94.64</v>
      </c>
    </row>
    <row r="354" spans="1:7" ht="12">
      <c r="A354" s="70" t="s">
        <v>545</v>
      </c>
      <c r="B354" s="71"/>
      <c r="C354" s="71"/>
      <c r="D354" s="71"/>
      <c r="E354" s="25"/>
      <c r="F354" s="24"/>
      <c r="G354" s="30">
        <f>SUM(G348:G353)</f>
        <v>4041.24</v>
      </c>
    </row>
    <row r="355" spans="1:7" ht="12">
      <c r="A355" s="17" t="s">
        <v>354</v>
      </c>
      <c r="B355" s="77" t="s">
        <v>355</v>
      </c>
      <c r="C355" s="78"/>
      <c r="D355" s="78"/>
      <c r="E355" s="31"/>
      <c r="F355" s="32"/>
      <c r="G355" s="34"/>
    </row>
    <row r="356" spans="1:7" ht="12">
      <c r="A356" s="17"/>
      <c r="B356" s="8" t="s">
        <v>356</v>
      </c>
      <c r="C356" s="5" t="s">
        <v>16</v>
      </c>
      <c r="D356" s="6">
        <v>64</v>
      </c>
      <c r="E356" s="25" t="s">
        <v>583</v>
      </c>
      <c r="F356" s="24">
        <v>16.66</v>
      </c>
      <c r="G356" s="29">
        <f t="shared" ref="G356:G361" si="18">D356*F356</f>
        <v>1066.24</v>
      </c>
    </row>
    <row r="357" spans="1:7" ht="12">
      <c r="A357" s="17"/>
      <c r="B357" s="8" t="s">
        <v>357</v>
      </c>
      <c r="C357" s="5" t="s">
        <v>16</v>
      </c>
      <c r="D357" s="6">
        <v>1200</v>
      </c>
      <c r="E357" s="25" t="s">
        <v>583</v>
      </c>
      <c r="F357" s="24">
        <v>1.04</v>
      </c>
      <c r="G357" s="29">
        <f t="shared" si="18"/>
        <v>1248</v>
      </c>
    </row>
    <row r="358" spans="1:7" ht="12">
      <c r="A358" s="17"/>
      <c r="B358" s="8" t="s">
        <v>358</v>
      </c>
      <c r="C358" s="5" t="s">
        <v>16</v>
      </c>
      <c r="D358" s="6">
        <v>32</v>
      </c>
      <c r="E358" s="25" t="s">
        <v>583</v>
      </c>
      <c r="F358" s="24">
        <v>16.88</v>
      </c>
      <c r="G358" s="29">
        <f t="shared" si="18"/>
        <v>540.16</v>
      </c>
    </row>
    <row r="359" spans="1:7" ht="12">
      <c r="A359" s="17"/>
      <c r="B359" s="8" t="s">
        <v>359</v>
      </c>
      <c r="C359" s="5" t="s">
        <v>16</v>
      </c>
      <c r="D359" s="6">
        <v>32</v>
      </c>
      <c r="E359" s="25" t="s">
        <v>583</v>
      </c>
      <c r="F359" s="24">
        <v>6.08</v>
      </c>
      <c r="G359" s="29">
        <f t="shared" si="18"/>
        <v>194.56</v>
      </c>
    </row>
    <row r="360" spans="1:7" ht="12">
      <c r="A360" s="17"/>
      <c r="B360" s="8" t="s">
        <v>360</v>
      </c>
      <c r="C360" s="5" t="s">
        <v>16</v>
      </c>
      <c r="D360" s="6">
        <v>300</v>
      </c>
      <c r="E360" s="25" t="s">
        <v>583</v>
      </c>
      <c r="F360" s="24">
        <v>6.08</v>
      </c>
      <c r="G360" s="29">
        <f t="shared" si="18"/>
        <v>1824</v>
      </c>
    </row>
    <row r="361" spans="1:7" ht="12">
      <c r="A361" s="17"/>
      <c r="B361" s="8" t="s">
        <v>361</v>
      </c>
      <c r="C361" s="5" t="s">
        <v>7</v>
      </c>
      <c r="D361" s="6">
        <v>120</v>
      </c>
      <c r="E361" s="25" t="s">
        <v>583</v>
      </c>
      <c r="F361" s="24">
        <v>1.52</v>
      </c>
      <c r="G361" s="29">
        <f t="shared" si="18"/>
        <v>182.4</v>
      </c>
    </row>
    <row r="362" spans="1:7" ht="12">
      <c r="A362" s="70" t="s">
        <v>545</v>
      </c>
      <c r="B362" s="71"/>
      <c r="C362" s="71"/>
      <c r="D362" s="71"/>
      <c r="E362" s="25"/>
      <c r="F362" s="24"/>
      <c r="G362" s="30">
        <f>SUM(G356:G361)</f>
        <v>5055.3599999999988</v>
      </c>
    </row>
    <row r="363" spans="1:7" ht="12">
      <c r="A363" s="17" t="s">
        <v>362</v>
      </c>
      <c r="B363" s="75" t="s">
        <v>363</v>
      </c>
      <c r="C363" s="76"/>
      <c r="D363" s="76"/>
      <c r="E363" s="25"/>
      <c r="F363" s="24"/>
      <c r="G363" s="29"/>
    </row>
    <row r="364" spans="1:7" ht="12">
      <c r="A364" s="17" t="s">
        <v>364</v>
      </c>
      <c r="B364" s="77" t="s">
        <v>365</v>
      </c>
      <c r="C364" s="78"/>
      <c r="D364" s="78"/>
      <c r="E364" s="25"/>
      <c r="F364" s="24"/>
      <c r="G364" s="29"/>
    </row>
    <row r="365" spans="1:7" ht="12">
      <c r="A365" s="17"/>
      <c r="B365" s="9" t="s">
        <v>366</v>
      </c>
      <c r="C365" s="5" t="s">
        <v>367</v>
      </c>
      <c r="D365" s="6">
        <v>1</v>
      </c>
      <c r="E365" s="25" t="s">
        <v>583</v>
      </c>
      <c r="F365" s="24">
        <v>1127.52</v>
      </c>
      <c r="G365" s="29">
        <f t="shared" ref="G365:G366" si="19">D365*F365</f>
        <v>1127.52</v>
      </c>
    </row>
    <row r="366" spans="1:7" ht="12">
      <c r="A366" s="17"/>
      <c r="B366" s="9" t="s">
        <v>368</v>
      </c>
      <c r="C366" s="5" t="s">
        <v>7</v>
      </c>
      <c r="D366" s="6">
        <v>304.42</v>
      </c>
      <c r="E366" s="25" t="s">
        <v>634</v>
      </c>
      <c r="F366" s="24">
        <v>27.13</v>
      </c>
      <c r="G366" s="29">
        <f t="shared" si="19"/>
        <v>8258.9146000000001</v>
      </c>
    </row>
    <row r="367" spans="1:7" ht="12">
      <c r="A367" s="70" t="s">
        <v>545</v>
      </c>
      <c r="B367" s="71"/>
      <c r="C367" s="71"/>
      <c r="D367" s="71"/>
      <c r="E367" s="25"/>
      <c r="F367" s="24"/>
      <c r="G367" s="30">
        <f>SUM(G365:G366)</f>
        <v>9386.4346000000005</v>
      </c>
    </row>
    <row r="368" spans="1:7" ht="12">
      <c r="A368" s="17" t="s">
        <v>369</v>
      </c>
      <c r="B368" s="77" t="s">
        <v>370</v>
      </c>
      <c r="C368" s="78"/>
      <c r="D368" s="78"/>
      <c r="E368" s="25"/>
      <c r="F368" s="24"/>
      <c r="G368" s="29"/>
    </row>
    <row r="369" spans="1:7" ht="12">
      <c r="A369" s="17"/>
      <c r="B369" s="6" t="s">
        <v>371</v>
      </c>
      <c r="C369" s="5" t="s">
        <v>367</v>
      </c>
      <c r="D369" s="6">
        <v>2</v>
      </c>
      <c r="E369" s="25" t="s">
        <v>583</v>
      </c>
      <c r="F369" s="24">
        <v>6.75</v>
      </c>
      <c r="G369" s="29">
        <f t="shared" ref="G369:G370" si="20">D369*F369</f>
        <v>13.5</v>
      </c>
    </row>
    <row r="370" spans="1:7" ht="12">
      <c r="A370" s="17"/>
      <c r="B370" s="6" t="s">
        <v>372</v>
      </c>
      <c r="C370" s="5" t="s">
        <v>367</v>
      </c>
      <c r="D370" s="6">
        <v>130</v>
      </c>
      <c r="E370" s="25" t="s">
        <v>583</v>
      </c>
      <c r="F370" s="24">
        <v>9.81</v>
      </c>
      <c r="G370" s="29">
        <f t="shared" si="20"/>
        <v>1275.3</v>
      </c>
    </row>
    <row r="371" spans="1:7" ht="12">
      <c r="A371" s="70" t="s">
        <v>545</v>
      </c>
      <c r="B371" s="71"/>
      <c r="C371" s="71"/>
      <c r="D371" s="71"/>
      <c r="E371" s="25"/>
      <c r="F371" s="24"/>
      <c r="G371" s="30">
        <f>SUM(G369:G370)</f>
        <v>1288.8</v>
      </c>
    </row>
    <row r="372" spans="1:7" ht="12">
      <c r="A372" s="17" t="s">
        <v>373</v>
      </c>
      <c r="B372" s="77" t="s">
        <v>374</v>
      </c>
      <c r="C372" s="78"/>
      <c r="D372" s="78"/>
      <c r="E372" s="25"/>
      <c r="F372" s="24"/>
      <c r="G372" s="29"/>
    </row>
    <row r="373" spans="1:7" ht="12">
      <c r="A373" s="17"/>
      <c r="B373" s="12" t="s">
        <v>375</v>
      </c>
      <c r="C373" s="5" t="s">
        <v>367</v>
      </c>
      <c r="D373" s="6">
        <v>2</v>
      </c>
      <c r="E373" s="25" t="s">
        <v>617</v>
      </c>
      <c r="F373" s="24">
        <v>44.4</v>
      </c>
      <c r="G373" s="29">
        <f t="shared" ref="G373:G374" si="21">D373*F373</f>
        <v>88.8</v>
      </c>
    </row>
    <row r="374" spans="1:7" ht="12">
      <c r="A374" s="17"/>
      <c r="B374" s="6" t="s">
        <v>376</v>
      </c>
      <c r="C374" s="2" t="s">
        <v>7</v>
      </c>
      <c r="D374" s="6">
        <v>75</v>
      </c>
      <c r="E374" s="25" t="s">
        <v>618</v>
      </c>
      <c r="F374" s="24">
        <v>43.88</v>
      </c>
      <c r="G374" s="29">
        <f t="shared" si="21"/>
        <v>3291</v>
      </c>
    </row>
    <row r="375" spans="1:7" ht="12">
      <c r="A375" s="70" t="s">
        <v>545</v>
      </c>
      <c r="B375" s="71"/>
      <c r="C375" s="71"/>
      <c r="D375" s="71"/>
      <c r="E375" s="25"/>
      <c r="F375" s="24"/>
      <c r="G375" s="30">
        <f>SUM(G373:G374)</f>
        <v>3379.8</v>
      </c>
    </row>
    <row r="376" spans="1:7" ht="12">
      <c r="A376" s="17" t="s">
        <v>377</v>
      </c>
      <c r="B376" s="77" t="s">
        <v>378</v>
      </c>
      <c r="C376" s="78"/>
      <c r="D376" s="78"/>
      <c r="E376" s="25"/>
      <c r="F376" s="24"/>
      <c r="G376" s="29"/>
    </row>
    <row r="377" spans="1:7" ht="12">
      <c r="A377" s="18"/>
      <c r="B377" s="6" t="s">
        <v>379</v>
      </c>
      <c r="C377" s="5" t="s">
        <v>367</v>
      </c>
      <c r="D377" s="6">
        <v>2</v>
      </c>
      <c r="E377" s="25" t="s">
        <v>583</v>
      </c>
      <c r="F377" s="24">
        <v>115</v>
      </c>
      <c r="G377" s="29">
        <f t="shared" ref="G377" si="22">D377*F377</f>
        <v>230</v>
      </c>
    </row>
    <row r="378" spans="1:7" ht="12">
      <c r="A378" s="70" t="s">
        <v>545</v>
      </c>
      <c r="B378" s="71"/>
      <c r="C378" s="71"/>
      <c r="D378" s="71"/>
      <c r="E378" s="25"/>
      <c r="F378" s="24"/>
      <c r="G378" s="30">
        <f>G377</f>
        <v>230</v>
      </c>
    </row>
    <row r="379" spans="1:7" ht="12">
      <c r="A379" s="17" t="s">
        <v>380</v>
      </c>
      <c r="B379" s="75" t="s">
        <v>381</v>
      </c>
      <c r="C379" s="76"/>
      <c r="D379" s="76"/>
      <c r="E379" s="25"/>
      <c r="F379" s="24"/>
      <c r="G379" s="29"/>
    </row>
    <row r="380" spans="1:7" ht="12">
      <c r="A380" s="17" t="s">
        <v>382</v>
      </c>
      <c r="B380" s="77" t="s">
        <v>383</v>
      </c>
      <c r="C380" s="78"/>
      <c r="D380" s="78"/>
      <c r="E380" s="25"/>
      <c r="F380" s="24"/>
      <c r="G380" s="29"/>
    </row>
    <row r="381" spans="1:7" ht="12">
      <c r="A381" s="17"/>
      <c r="B381" s="8" t="s">
        <v>384</v>
      </c>
      <c r="C381" s="5" t="s">
        <v>385</v>
      </c>
      <c r="D381" s="6">
        <v>4</v>
      </c>
      <c r="E381" s="25" t="s">
        <v>583</v>
      </c>
      <c r="F381" s="24">
        <v>900.6</v>
      </c>
      <c r="G381" s="29">
        <f t="shared" ref="G381:G387" si="23">D381*F381</f>
        <v>3602.4</v>
      </c>
    </row>
    <row r="382" spans="1:7" ht="12">
      <c r="A382" s="17"/>
      <c r="B382" s="8" t="s">
        <v>386</v>
      </c>
      <c r="C382" s="5" t="s">
        <v>385</v>
      </c>
      <c r="D382" s="6">
        <v>1</v>
      </c>
      <c r="E382" s="25" t="s">
        <v>583</v>
      </c>
      <c r="F382" s="24">
        <v>73.17</v>
      </c>
      <c r="G382" s="29">
        <f t="shared" si="23"/>
        <v>73.17</v>
      </c>
    </row>
    <row r="383" spans="1:7" ht="12">
      <c r="A383" s="17"/>
      <c r="B383" s="8" t="s">
        <v>387</v>
      </c>
      <c r="C383" s="5" t="s">
        <v>385</v>
      </c>
      <c r="D383" s="6">
        <v>6</v>
      </c>
      <c r="E383" s="25" t="s">
        <v>583</v>
      </c>
      <c r="F383" s="24">
        <v>19.62</v>
      </c>
      <c r="G383" s="29">
        <f t="shared" si="23"/>
        <v>117.72</v>
      </c>
    </row>
    <row r="384" spans="1:7" ht="12">
      <c r="A384" s="17"/>
      <c r="B384" s="8" t="s">
        <v>388</v>
      </c>
      <c r="C384" s="5" t="s">
        <v>385</v>
      </c>
      <c r="D384" s="6">
        <v>6</v>
      </c>
      <c r="E384" s="25" t="s">
        <v>583</v>
      </c>
      <c r="F384" s="24">
        <v>2.25</v>
      </c>
      <c r="G384" s="29">
        <f t="shared" si="23"/>
        <v>13.5</v>
      </c>
    </row>
    <row r="385" spans="1:7" ht="12">
      <c r="A385" s="17"/>
      <c r="B385" s="8" t="s">
        <v>389</v>
      </c>
      <c r="C385" s="5" t="s">
        <v>385</v>
      </c>
      <c r="D385" s="6">
        <v>6</v>
      </c>
      <c r="E385" s="25" t="s">
        <v>583</v>
      </c>
      <c r="F385" s="24">
        <v>17.440000000000001</v>
      </c>
      <c r="G385" s="29">
        <f t="shared" si="23"/>
        <v>104.64000000000001</v>
      </c>
    </row>
    <row r="386" spans="1:7" ht="12">
      <c r="A386" s="17"/>
      <c r="B386" s="8" t="s">
        <v>390</v>
      </c>
      <c r="C386" s="5" t="s">
        <v>385</v>
      </c>
      <c r="D386" s="6">
        <v>2</v>
      </c>
      <c r="E386" s="25" t="s">
        <v>583</v>
      </c>
      <c r="F386" s="24">
        <v>2.61</v>
      </c>
      <c r="G386" s="29">
        <f t="shared" si="23"/>
        <v>5.22</v>
      </c>
    </row>
    <row r="387" spans="1:7" ht="12">
      <c r="A387" s="17"/>
      <c r="B387" s="8" t="s">
        <v>391</v>
      </c>
      <c r="C387" s="5" t="s">
        <v>385</v>
      </c>
      <c r="D387" s="6">
        <v>1</v>
      </c>
      <c r="E387" s="25" t="s">
        <v>583</v>
      </c>
      <c r="F387" s="24">
        <v>2.25</v>
      </c>
      <c r="G387" s="29">
        <f t="shared" si="23"/>
        <v>2.25</v>
      </c>
    </row>
    <row r="388" spans="1:7" ht="12">
      <c r="A388" s="70" t="s">
        <v>545</v>
      </c>
      <c r="B388" s="71"/>
      <c r="C388" s="71"/>
      <c r="D388" s="71"/>
      <c r="E388" s="25"/>
      <c r="F388" s="24"/>
      <c r="G388" s="30">
        <f>SUM(G381:G387)</f>
        <v>3918.8999999999996</v>
      </c>
    </row>
    <row r="389" spans="1:7" ht="12">
      <c r="A389" s="17" t="s">
        <v>392</v>
      </c>
      <c r="B389" s="77" t="s">
        <v>393</v>
      </c>
      <c r="C389" s="78"/>
      <c r="D389" s="78"/>
      <c r="E389" s="25"/>
      <c r="F389" s="24"/>
      <c r="G389" s="29"/>
    </row>
    <row r="390" spans="1:7" ht="12">
      <c r="A390" s="17"/>
      <c r="B390" s="8" t="s">
        <v>394</v>
      </c>
      <c r="C390" s="5" t="s">
        <v>7</v>
      </c>
      <c r="D390" s="6">
        <v>890</v>
      </c>
      <c r="E390" s="25" t="s">
        <v>583</v>
      </c>
      <c r="F390" s="24">
        <v>11.82</v>
      </c>
      <c r="G390" s="29">
        <f t="shared" ref="G390:G391" si="24">D390*F390</f>
        <v>10519.800000000001</v>
      </c>
    </row>
    <row r="391" spans="1:7" ht="12">
      <c r="A391" s="17"/>
      <c r="B391" s="8" t="s">
        <v>395</v>
      </c>
      <c r="C391" s="5" t="s">
        <v>7</v>
      </c>
      <c r="D391" s="6">
        <v>8</v>
      </c>
      <c r="E391" s="25" t="s">
        <v>635</v>
      </c>
      <c r="F391" s="24">
        <v>12.07</v>
      </c>
      <c r="G391" s="29">
        <f t="shared" si="24"/>
        <v>96.56</v>
      </c>
    </row>
    <row r="392" spans="1:7" ht="12">
      <c r="A392" s="70" t="s">
        <v>545</v>
      </c>
      <c r="B392" s="71"/>
      <c r="C392" s="71"/>
      <c r="D392" s="71"/>
      <c r="E392" s="25"/>
      <c r="F392" s="24"/>
      <c r="G392" s="30">
        <f>SUM(G390:G391)</f>
        <v>10616.36</v>
      </c>
    </row>
    <row r="393" spans="1:7" ht="12">
      <c r="A393" s="17" t="s">
        <v>396</v>
      </c>
      <c r="B393" s="77" t="s">
        <v>397</v>
      </c>
      <c r="C393" s="78"/>
      <c r="D393" s="78"/>
      <c r="E393" s="25"/>
      <c r="F393" s="24"/>
      <c r="G393" s="29"/>
    </row>
    <row r="394" spans="1:7" ht="12">
      <c r="A394" s="17"/>
      <c r="B394" s="8" t="s">
        <v>398</v>
      </c>
      <c r="C394" s="5" t="s">
        <v>385</v>
      </c>
      <c r="D394" s="6">
        <v>41</v>
      </c>
      <c r="E394" s="25" t="s">
        <v>583</v>
      </c>
      <c r="F394" s="24">
        <v>6.75</v>
      </c>
      <c r="G394" s="29">
        <f t="shared" ref="G394:G397" si="25">D394*F394</f>
        <v>276.75</v>
      </c>
    </row>
    <row r="395" spans="1:7" ht="12">
      <c r="A395" s="17"/>
      <c r="B395" s="8" t="s">
        <v>399</v>
      </c>
      <c r="C395" s="5" t="s">
        <v>385</v>
      </c>
      <c r="D395" s="6">
        <v>48</v>
      </c>
      <c r="E395" s="25" t="s">
        <v>583</v>
      </c>
      <c r="F395" s="24">
        <v>6.75</v>
      </c>
      <c r="G395" s="29">
        <f t="shared" si="25"/>
        <v>324</v>
      </c>
    </row>
    <row r="396" spans="1:7" ht="12">
      <c r="A396" s="17"/>
      <c r="B396" s="8" t="s">
        <v>400</v>
      </c>
      <c r="C396" s="5" t="s">
        <v>385</v>
      </c>
      <c r="D396" s="6">
        <v>35</v>
      </c>
      <c r="E396" s="25" t="s">
        <v>583</v>
      </c>
      <c r="F396" s="24">
        <v>6.75</v>
      </c>
      <c r="G396" s="29">
        <f t="shared" si="25"/>
        <v>236.25</v>
      </c>
    </row>
    <row r="397" spans="1:7" ht="12">
      <c r="A397" s="17"/>
      <c r="B397" s="8" t="s">
        <v>401</v>
      </c>
      <c r="C397" s="5" t="s">
        <v>385</v>
      </c>
      <c r="D397" s="6">
        <v>15</v>
      </c>
      <c r="E397" s="25" t="s">
        <v>583</v>
      </c>
      <c r="F397" s="24">
        <v>6.75</v>
      </c>
      <c r="G397" s="29">
        <f t="shared" si="25"/>
        <v>101.25</v>
      </c>
    </row>
    <row r="398" spans="1:7" ht="12">
      <c r="A398" s="70" t="s">
        <v>545</v>
      </c>
      <c r="B398" s="71"/>
      <c r="C398" s="71"/>
      <c r="D398" s="71"/>
      <c r="E398" s="25"/>
      <c r="F398" s="24"/>
      <c r="G398" s="30">
        <f>SUM(G394:G397)</f>
        <v>938.25</v>
      </c>
    </row>
    <row r="399" spans="1:7" ht="12">
      <c r="A399" s="17" t="s">
        <v>402</v>
      </c>
      <c r="B399" s="77" t="s">
        <v>347</v>
      </c>
      <c r="C399" s="78"/>
      <c r="D399" s="78"/>
      <c r="E399" s="25"/>
      <c r="F399" s="24"/>
      <c r="G399" s="29"/>
    </row>
    <row r="400" spans="1:7" ht="12">
      <c r="A400" s="17"/>
      <c r="B400" s="8" t="s">
        <v>403</v>
      </c>
      <c r="C400" s="5" t="s">
        <v>385</v>
      </c>
      <c r="D400" s="6">
        <v>41</v>
      </c>
      <c r="E400" s="25" t="s">
        <v>583</v>
      </c>
      <c r="F400" s="24">
        <v>23.07</v>
      </c>
      <c r="G400" s="29">
        <f t="shared" ref="G400:G401" si="26">D400*F400</f>
        <v>945.87</v>
      </c>
    </row>
    <row r="401" spans="1:7" ht="12">
      <c r="A401" s="17"/>
      <c r="B401" s="8" t="s">
        <v>404</v>
      </c>
      <c r="C401" s="5" t="s">
        <v>385</v>
      </c>
      <c r="D401" s="6">
        <v>2</v>
      </c>
      <c r="E401" s="25" t="s">
        <v>583</v>
      </c>
      <c r="F401" s="24">
        <v>2.81</v>
      </c>
      <c r="G401" s="29">
        <f t="shared" si="26"/>
        <v>5.62</v>
      </c>
    </row>
    <row r="402" spans="1:7" ht="12">
      <c r="A402" s="70" t="s">
        <v>545</v>
      </c>
      <c r="B402" s="71"/>
      <c r="C402" s="71"/>
      <c r="D402" s="71"/>
      <c r="E402" s="25"/>
      <c r="F402" s="24"/>
      <c r="G402" s="30">
        <f>SUM(G400:G401)</f>
        <v>951.49</v>
      </c>
    </row>
    <row r="403" spans="1:7" ht="12">
      <c r="A403" s="17" t="s">
        <v>405</v>
      </c>
      <c r="B403" s="77" t="s">
        <v>406</v>
      </c>
      <c r="C403" s="78"/>
      <c r="D403" s="78"/>
      <c r="E403" s="25"/>
      <c r="F403" s="24"/>
      <c r="G403" s="29"/>
    </row>
    <row r="404" spans="1:7" ht="12">
      <c r="A404" s="17"/>
      <c r="B404" s="8" t="s">
        <v>407</v>
      </c>
      <c r="C404" s="5" t="s">
        <v>385</v>
      </c>
      <c r="D404" s="6">
        <v>2</v>
      </c>
      <c r="E404" s="25" t="s">
        <v>583</v>
      </c>
      <c r="F404" s="24">
        <v>6.75</v>
      </c>
      <c r="G404" s="29">
        <f>D404*F404</f>
        <v>13.5</v>
      </c>
    </row>
    <row r="405" spans="1:7" ht="12">
      <c r="A405" s="17"/>
      <c r="B405" s="8" t="s">
        <v>408</v>
      </c>
      <c r="C405" s="5" t="s">
        <v>385</v>
      </c>
      <c r="D405" s="6">
        <v>1</v>
      </c>
      <c r="E405" s="25" t="s">
        <v>583</v>
      </c>
      <c r="F405" s="24">
        <v>76.77</v>
      </c>
      <c r="G405" s="29">
        <f t="shared" ref="G405:G411" si="27">D405*F405</f>
        <v>76.77</v>
      </c>
    </row>
    <row r="406" spans="1:7" ht="24">
      <c r="A406" s="16"/>
      <c r="B406" s="3" t="s">
        <v>409</v>
      </c>
      <c r="C406" s="2" t="s">
        <v>385</v>
      </c>
      <c r="D406" s="6">
        <v>2</v>
      </c>
      <c r="E406" s="25" t="s">
        <v>583</v>
      </c>
      <c r="F406" s="24">
        <v>29.27</v>
      </c>
      <c r="G406" s="29">
        <f t="shared" si="27"/>
        <v>58.54</v>
      </c>
    </row>
    <row r="407" spans="1:7" ht="12">
      <c r="A407" s="16"/>
      <c r="B407" s="8" t="s">
        <v>410</v>
      </c>
      <c r="C407" s="5" t="s">
        <v>385</v>
      </c>
      <c r="D407" s="6">
        <v>1</v>
      </c>
      <c r="E407" s="25" t="s">
        <v>583</v>
      </c>
      <c r="F407" s="24">
        <v>4.5</v>
      </c>
      <c r="G407" s="29">
        <f t="shared" si="27"/>
        <v>4.5</v>
      </c>
    </row>
    <row r="408" spans="1:7" ht="12">
      <c r="A408" s="17"/>
      <c r="B408" s="8" t="s">
        <v>411</v>
      </c>
      <c r="C408" s="5" t="s">
        <v>385</v>
      </c>
      <c r="D408" s="6">
        <v>13</v>
      </c>
      <c r="E408" s="25" t="s">
        <v>583</v>
      </c>
      <c r="F408" s="24">
        <v>30.73</v>
      </c>
      <c r="G408" s="29">
        <f t="shared" si="27"/>
        <v>399.49</v>
      </c>
    </row>
    <row r="409" spans="1:7" ht="12">
      <c r="A409" s="17"/>
      <c r="B409" s="8" t="s">
        <v>412</v>
      </c>
      <c r="C409" s="5" t="s">
        <v>385</v>
      </c>
      <c r="D409" s="6">
        <v>1</v>
      </c>
      <c r="E409" s="25" t="s">
        <v>583</v>
      </c>
      <c r="F409" s="24">
        <v>1.1299999999999999</v>
      </c>
      <c r="G409" s="29">
        <f t="shared" si="27"/>
        <v>1.1299999999999999</v>
      </c>
    </row>
    <row r="410" spans="1:7" ht="12">
      <c r="A410" s="17"/>
      <c r="B410" s="8" t="s">
        <v>413</v>
      </c>
      <c r="C410" s="5" t="s">
        <v>385</v>
      </c>
      <c r="D410" s="6">
        <v>1</v>
      </c>
      <c r="E410" s="25" t="s">
        <v>583</v>
      </c>
      <c r="F410" s="24">
        <v>2.0299999999999998</v>
      </c>
      <c r="G410" s="29">
        <f t="shared" si="27"/>
        <v>2.0299999999999998</v>
      </c>
    </row>
    <row r="411" spans="1:7" ht="12">
      <c r="A411" s="17"/>
      <c r="B411" s="8" t="s">
        <v>414</v>
      </c>
      <c r="C411" s="5" t="s">
        <v>385</v>
      </c>
      <c r="D411" s="6">
        <v>14</v>
      </c>
      <c r="E411" s="25" t="s">
        <v>583</v>
      </c>
      <c r="F411" s="24">
        <v>1.35</v>
      </c>
      <c r="G411" s="29">
        <f t="shared" si="27"/>
        <v>18.900000000000002</v>
      </c>
    </row>
    <row r="412" spans="1:7" ht="12">
      <c r="A412" s="70" t="s">
        <v>545</v>
      </c>
      <c r="B412" s="71"/>
      <c r="C412" s="71"/>
      <c r="D412" s="71"/>
      <c r="E412" s="25"/>
      <c r="F412" s="24"/>
      <c r="G412" s="30">
        <f>SUM(G404:G411)</f>
        <v>574.8599999999999</v>
      </c>
    </row>
    <row r="413" spans="1:7" ht="12">
      <c r="A413" s="17" t="s">
        <v>415</v>
      </c>
      <c r="B413" s="75" t="s">
        <v>248</v>
      </c>
      <c r="C413" s="76"/>
      <c r="D413" s="76"/>
      <c r="E413" s="25"/>
      <c r="F413" s="24"/>
      <c r="G413" s="29"/>
    </row>
    <row r="414" spans="1:7" ht="12">
      <c r="A414" s="17"/>
      <c r="B414" s="8" t="s">
        <v>547</v>
      </c>
      <c r="C414" s="5" t="s">
        <v>7</v>
      </c>
      <c r="D414" s="13">
        <v>1</v>
      </c>
      <c r="E414" s="25" t="s">
        <v>583</v>
      </c>
      <c r="F414" s="24">
        <v>6.75</v>
      </c>
      <c r="G414" s="29">
        <f t="shared" ref="G414:G424" si="28">D414*F414</f>
        <v>6.75</v>
      </c>
    </row>
    <row r="415" spans="1:7" ht="12">
      <c r="A415" s="17"/>
      <c r="B415" s="8" t="s">
        <v>548</v>
      </c>
      <c r="C415" s="5" t="s">
        <v>7</v>
      </c>
      <c r="D415" s="13">
        <v>70</v>
      </c>
      <c r="E415" s="25" t="s">
        <v>583</v>
      </c>
      <c r="F415" s="24">
        <v>9.56</v>
      </c>
      <c r="G415" s="29">
        <f t="shared" si="28"/>
        <v>669.2</v>
      </c>
    </row>
    <row r="416" spans="1:7" ht="12">
      <c r="A416" s="17"/>
      <c r="B416" s="8" t="s">
        <v>549</v>
      </c>
      <c r="C416" s="5" t="s">
        <v>7</v>
      </c>
      <c r="D416" s="13">
        <v>10</v>
      </c>
      <c r="E416" s="25" t="s">
        <v>583</v>
      </c>
      <c r="F416" s="24">
        <v>6.75</v>
      </c>
      <c r="G416" s="29">
        <f t="shared" si="28"/>
        <v>67.5</v>
      </c>
    </row>
    <row r="417" spans="1:7" ht="12">
      <c r="A417" s="17"/>
      <c r="B417" s="8" t="s">
        <v>550</v>
      </c>
      <c r="C417" s="5" t="s">
        <v>7</v>
      </c>
      <c r="D417" s="13">
        <v>45</v>
      </c>
      <c r="E417" s="25" t="s">
        <v>583</v>
      </c>
      <c r="F417" s="24">
        <v>6.75</v>
      </c>
      <c r="G417" s="29">
        <f t="shared" si="28"/>
        <v>303.75</v>
      </c>
    </row>
    <row r="418" spans="1:7" ht="12">
      <c r="A418" s="17"/>
      <c r="B418" s="8" t="s">
        <v>551</v>
      </c>
      <c r="C418" s="5" t="s">
        <v>7</v>
      </c>
      <c r="D418" s="13">
        <v>10</v>
      </c>
      <c r="E418" s="25" t="s">
        <v>583</v>
      </c>
      <c r="F418" s="24">
        <v>11.82</v>
      </c>
      <c r="G418" s="29">
        <f t="shared" si="28"/>
        <v>118.2</v>
      </c>
    </row>
    <row r="419" spans="1:7" ht="12">
      <c r="A419" s="17"/>
      <c r="B419" s="8" t="s">
        <v>552</v>
      </c>
      <c r="C419" s="5" t="s">
        <v>16</v>
      </c>
      <c r="D419" s="13">
        <v>75</v>
      </c>
      <c r="E419" s="25" t="s">
        <v>583</v>
      </c>
      <c r="F419" s="24">
        <v>3.37</v>
      </c>
      <c r="G419" s="29">
        <f t="shared" si="28"/>
        <v>252.75</v>
      </c>
    </row>
    <row r="420" spans="1:7" ht="12">
      <c r="A420" s="17"/>
      <c r="B420" s="8" t="s">
        <v>416</v>
      </c>
      <c r="C420" s="5" t="s">
        <v>16</v>
      </c>
      <c r="D420" s="13">
        <v>75</v>
      </c>
      <c r="E420" s="25" t="s">
        <v>583</v>
      </c>
      <c r="F420" s="24">
        <v>4.5</v>
      </c>
      <c r="G420" s="29">
        <f t="shared" si="28"/>
        <v>337.5</v>
      </c>
    </row>
    <row r="421" spans="1:7" ht="12">
      <c r="A421" s="17"/>
      <c r="B421" s="8" t="s">
        <v>417</v>
      </c>
      <c r="C421" s="5" t="s">
        <v>16</v>
      </c>
      <c r="D421" s="13">
        <v>75</v>
      </c>
      <c r="E421" s="25" t="s">
        <v>583</v>
      </c>
      <c r="F421" s="24">
        <v>0.9</v>
      </c>
      <c r="G421" s="29">
        <f t="shared" si="28"/>
        <v>67.5</v>
      </c>
    </row>
    <row r="422" spans="1:7" ht="12">
      <c r="A422" s="17"/>
      <c r="B422" s="8" t="s">
        <v>418</v>
      </c>
      <c r="C422" s="5" t="s">
        <v>16</v>
      </c>
      <c r="D422" s="13">
        <v>75</v>
      </c>
      <c r="E422" s="25" t="s">
        <v>583</v>
      </c>
      <c r="F422" s="24">
        <v>0.9</v>
      </c>
      <c r="G422" s="29">
        <f t="shared" si="28"/>
        <v>67.5</v>
      </c>
    </row>
    <row r="423" spans="1:7" ht="12">
      <c r="A423" s="17"/>
      <c r="B423" s="8" t="s">
        <v>419</v>
      </c>
      <c r="C423" s="5" t="s">
        <v>16</v>
      </c>
      <c r="D423" s="13">
        <v>75</v>
      </c>
      <c r="E423" s="25" t="s">
        <v>583</v>
      </c>
      <c r="F423" s="24">
        <v>1.1200000000000001</v>
      </c>
      <c r="G423" s="29">
        <f t="shared" si="28"/>
        <v>84.000000000000014</v>
      </c>
    </row>
    <row r="424" spans="1:7" ht="12">
      <c r="A424" s="17"/>
      <c r="B424" s="8" t="s">
        <v>420</v>
      </c>
      <c r="C424" s="5" t="s">
        <v>16</v>
      </c>
      <c r="D424" s="13">
        <v>40</v>
      </c>
      <c r="E424" s="25" t="s">
        <v>583</v>
      </c>
      <c r="F424" s="24">
        <v>0.56000000000000005</v>
      </c>
      <c r="G424" s="29">
        <f t="shared" si="28"/>
        <v>22.400000000000002</v>
      </c>
    </row>
    <row r="425" spans="1:7" ht="12">
      <c r="A425" s="70" t="s">
        <v>545</v>
      </c>
      <c r="B425" s="71"/>
      <c r="C425" s="71"/>
      <c r="D425" s="71"/>
      <c r="E425" s="25"/>
      <c r="F425" s="24"/>
      <c r="G425" s="30">
        <f>SUM(G414:G424)</f>
        <v>1997.0500000000002</v>
      </c>
    </row>
    <row r="426" spans="1:7" ht="12">
      <c r="A426" s="17" t="s">
        <v>421</v>
      </c>
      <c r="B426" s="77" t="s">
        <v>422</v>
      </c>
      <c r="C426" s="78"/>
      <c r="D426" s="78"/>
      <c r="E426" s="25"/>
      <c r="F426" s="24"/>
      <c r="G426" s="29"/>
    </row>
    <row r="427" spans="1:7" ht="24">
      <c r="A427" s="17"/>
      <c r="B427" s="9" t="s">
        <v>423</v>
      </c>
      <c r="C427" s="2" t="s">
        <v>16</v>
      </c>
      <c r="D427" s="6">
        <v>12</v>
      </c>
      <c r="E427" s="25" t="s">
        <v>583</v>
      </c>
      <c r="F427" s="24">
        <v>40</v>
      </c>
      <c r="G427" s="29">
        <v>480</v>
      </c>
    </row>
    <row r="428" spans="1:7" ht="12">
      <c r="A428" s="17"/>
      <c r="B428" s="6" t="s">
        <v>424</v>
      </c>
      <c r="C428" s="5" t="s">
        <v>16</v>
      </c>
      <c r="D428" s="6">
        <v>6</v>
      </c>
      <c r="E428" s="25" t="s">
        <v>583</v>
      </c>
      <c r="F428" s="24">
        <v>8.1</v>
      </c>
      <c r="G428" s="29">
        <f>D428*F428</f>
        <v>48.599999999999994</v>
      </c>
    </row>
    <row r="429" spans="1:7" ht="12">
      <c r="A429" s="17"/>
      <c r="B429" s="6" t="s">
        <v>425</v>
      </c>
      <c r="C429" s="5" t="s">
        <v>16</v>
      </c>
      <c r="D429" s="6">
        <v>1</v>
      </c>
      <c r="E429" s="25" t="s">
        <v>583</v>
      </c>
      <c r="F429" s="24">
        <v>8.44</v>
      </c>
      <c r="G429" s="29">
        <f t="shared" ref="G429:G441" si="29">D429*F429</f>
        <v>8.44</v>
      </c>
    </row>
    <row r="430" spans="1:7" ht="12">
      <c r="A430" s="17"/>
      <c r="B430" s="6" t="s">
        <v>426</v>
      </c>
      <c r="C430" s="5" t="s">
        <v>16</v>
      </c>
      <c r="D430" s="6">
        <v>2</v>
      </c>
      <c r="E430" s="25" t="s">
        <v>583</v>
      </c>
      <c r="F430" s="24">
        <v>8.44</v>
      </c>
      <c r="G430" s="29">
        <f t="shared" si="29"/>
        <v>16.88</v>
      </c>
    </row>
    <row r="431" spans="1:7" ht="12">
      <c r="A431" s="17"/>
      <c r="B431" s="6" t="s">
        <v>427</v>
      </c>
      <c r="C431" s="5" t="s">
        <v>16</v>
      </c>
      <c r="D431" s="6">
        <v>15</v>
      </c>
      <c r="E431" s="25" t="s">
        <v>583</v>
      </c>
      <c r="F431" s="24">
        <v>2.2200000000000002</v>
      </c>
      <c r="G431" s="29">
        <f t="shared" si="29"/>
        <v>33.300000000000004</v>
      </c>
    </row>
    <row r="432" spans="1:7" ht="12">
      <c r="A432" s="17"/>
      <c r="B432" s="6" t="s">
        <v>428</v>
      </c>
      <c r="C432" s="5" t="s">
        <v>16</v>
      </c>
      <c r="D432" s="6">
        <v>4</v>
      </c>
      <c r="E432" s="25" t="s">
        <v>583</v>
      </c>
      <c r="F432" s="24">
        <v>7.88</v>
      </c>
      <c r="G432" s="29">
        <f t="shared" si="29"/>
        <v>31.52</v>
      </c>
    </row>
    <row r="433" spans="1:7" ht="12">
      <c r="A433" s="17"/>
      <c r="B433" s="6" t="s">
        <v>429</v>
      </c>
      <c r="C433" s="5" t="s">
        <v>16</v>
      </c>
      <c r="D433" s="6">
        <v>40</v>
      </c>
      <c r="E433" s="25" t="s">
        <v>583</v>
      </c>
      <c r="F433" s="24">
        <v>8.9</v>
      </c>
      <c r="G433" s="29">
        <f t="shared" si="29"/>
        <v>356</v>
      </c>
    </row>
    <row r="434" spans="1:7" ht="12">
      <c r="A434" s="17"/>
      <c r="B434" s="6" t="s">
        <v>430</v>
      </c>
      <c r="C434" s="5" t="s">
        <v>16</v>
      </c>
      <c r="D434" s="6">
        <v>20</v>
      </c>
      <c r="E434" s="25" t="s">
        <v>583</v>
      </c>
      <c r="F434" s="24">
        <v>8.44</v>
      </c>
      <c r="G434" s="29">
        <f t="shared" si="29"/>
        <v>168.79999999999998</v>
      </c>
    </row>
    <row r="435" spans="1:7" ht="12">
      <c r="A435" s="17"/>
      <c r="B435" s="6" t="s">
        <v>431</v>
      </c>
      <c r="C435" s="5" t="s">
        <v>16</v>
      </c>
      <c r="D435" s="6">
        <v>25</v>
      </c>
      <c r="E435" s="25" t="s">
        <v>583</v>
      </c>
      <c r="F435" s="24">
        <v>17.899999999999999</v>
      </c>
      <c r="G435" s="29">
        <f t="shared" si="29"/>
        <v>447.49999999999994</v>
      </c>
    </row>
    <row r="436" spans="1:7" ht="12">
      <c r="A436" s="17"/>
      <c r="B436" s="6" t="s">
        <v>432</v>
      </c>
      <c r="C436" s="5" t="s">
        <v>16</v>
      </c>
      <c r="D436" s="6">
        <v>160</v>
      </c>
      <c r="E436" s="25" t="s">
        <v>583</v>
      </c>
      <c r="F436" s="24">
        <v>17.11</v>
      </c>
      <c r="G436" s="29">
        <f t="shared" si="29"/>
        <v>2737.6</v>
      </c>
    </row>
    <row r="437" spans="1:7" ht="12">
      <c r="A437" s="17"/>
      <c r="B437" s="6" t="s">
        <v>433</v>
      </c>
      <c r="C437" s="5" t="s">
        <v>16</v>
      </c>
      <c r="D437" s="6">
        <v>3</v>
      </c>
      <c r="E437" s="25" t="s">
        <v>583</v>
      </c>
      <c r="F437" s="24">
        <v>11.82</v>
      </c>
      <c r="G437" s="29">
        <f t="shared" si="29"/>
        <v>35.46</v>
      </c>
    </row>
    <row r="438" spans="1:7" ht="12">
      <c r="A438" s="17"/>
      <c r="B438" s="6" t="s">
        <v>434</v>
      </c>
      <c r="C438" s="5" t="s">
        <v>16</v>
      </c>
      <c r="D438" s="6">
        <v>25</v>
      </c>
      <c r="E438" s="25" t="s">
        <v>583</v>
      </c>
      <c r="F438" s="24">
        <v>4.05</v>
      </c>
      <c r="G438" s="29">
        <f t="shared" si="29"/>
        <v>101.25</v>
      </c>
    </row>
    <row r="439" spans="1:7" ht="12">
      <c r="A439" s="17"/>
      <c r="B439" s="9" t="s">
        <v>435</v>
      </c>
      <c r="C439" s="5" t="s">
        <v>16</v>
      </c>
      <c r="D439" s="6">
        <v>3</v>
      </c>
      <c r="E439" s="25" t="s">
        <v>583</v>
      </c>
      <c r="F439" s="24">
        <v>14.07</v>
      </c>
      <c r="G439" s="29">
        <f t="shared" si="29"/>
        <v>42.21</v>
      </c>
    </row>
    <row r="440" spans="1:7" ht="12">
      <c r="A440" s="17"/>
      <c r="B440" s="6" t="s">
        <v>436</v>
      </c>
      <c r="C440" s="5" t="s">
        <v>16</v>
      </c>
      <c r="D440" s="6">
        <v>300</v>
      </c>
      <c r="E440" s="25" t="s">
        <v>583</v>
      </c>
      <c r="F440" s="24">
        <v>3.71</v>
      </c>
      <c r="G440" s="29">
        <f t="shared" si="29"/>
        <v>1113</v>
      </c>
    </row>
    <row r="441" spans="1:7" ht="12">
      <c r="A441" s="17"/>
      <c r="B441" s="6" t="s">
        <v>437</v>
      </c>
      <c r="C441" s="5" t="s">
        <v>16</v>
      </c>
      <c r="D441" s="6">
        <v>15</v>
      </c>
      <c r="E441" s="25" t="s">
        <v>583</v>
      </c>
      <c r="F441" s="24">
        <v>17.440000000000001</v>
      </c>
      <c r="G441" s="29">
        <f t="shared" si="29"/>
        <v>261.60000000000002</v>
      </c>
    </row>
    <row r="442" spans="1:7" ht="12">
      <c r="A442" s="70" t="s">
        <v>545</v>
      </c>
      <c r="B442" s="71"/>
      <c r="C442" s="71"/>
      <c r="D442" s="71"/>
      <c r="E442" s="25"/>
      <c r="F442" s="24"/>
      <c r="G442" s="30">
        <f>SUM(G427:G441)</f>
        <v>5882.16</v>
      </c>
    </row>
    <row r="443" spans="1:7" ht="12">
      <c r="A443" s="17" t="s">
        <v>438</v>
      </c>
      <c r="B443" s="77" t="s">
        <v>439</v>
      </c>
      <c r="C443" s="78"/>
      <c r="D443" s="78"/>
      <c r="E443" s="25"/>
      <c r="F443" s="24"/>
      <c r="G443" s="29"/>
    </row>
    <row r="444" spans="1:7" ht="12">
      <c r="A444" s="17"/>
      <c r="B444" s="6" t="s">
        <v>440</v>
      </c>
      <c r="C444" s="5" t="s">
        <v>16</v>
      </c>
      <c r="D444" s="6">
        <v>10</v>
      </c>
      <c r="E444" s="25" t="s">
        <v>583</v>
      </c>
      <c r="F444" s="24">
        <v>70.92</v>
      </c>
      <c r="G444" s="29">
        <f t="shared" ref="G444:G450" si="30">D444*F444</f>
        <v>709.2</v>
      </c>
    </row>
    <row r="445" spans="1:7" ht="12">
      <c r="A445" s="17"/>
      <c r="B445" s="6" t="s">
        <v>441</v>
      </c>
      <c r="C445" s="5" t="s">
        <v>16</v>
      </c>
      <c r="D445" s="6">
        <v>10</v>
      </c>
      <c r="E445" s="25" t="s">
        <v>583</v>
      </c>
      <c r="F445" s="24">
        <v>70.92</v>
      </c>
      <c r="G445" s="29">
        <f t="shared" si="30"/>
        <v>709.2</v>
      </c>
    </row>
    <row r="446" spans="1:7" ht="12">
      <c r="A446" s="17"/>
      <c r="B446" s="6" t="s">
        <v>442</v>
      </c>
      <c r="C446" s="5" t="s">
        <v>16</v>
      </c>
      <c r="D446" s="6">
        <v>20</v>
      </c>
      <c r="E446" s="25" t="s">
        <v>583</v>
      </c>
      <c r="F446" s="24">
        <v>18</v>
      </c>
      <c r="G446" s="29">
        <f t="shared" si="30"/>
        <v>360</v>
      </c>
    </row>
    <row r="447" spans="1:7" ht="12">
      <c r="A447" s="17"/>
      <c r="B447" s="6" t="s">
        <v>443</v>
      </c>
      <c r="C447" s="5" t="s">
        <v>16</v>
      </c>
      <c r="D447" s="6">
        <v>2</v>
      </c>
      <c r="E447" s="25" t="s">
        <v>583</v>
      </c>
      <c r="F447" s="24">
        <v>18</v>
      </c>
      <c r="G447" s="29">
        <f t="shared" si="30"/>
        <v>36</v>
      </c>
    </row>
    <row r="448" spans="1:7" ht="12">
      <c r="A448" s="17"/>
      <c r="B448" s="6" t="s">
        <v>444</v>
      </c>
      <c r="C448" s="5" t="s">
        <v>385</v>
      </c>
      <c r="D448" s="6">
        <v>40</v>
      </c>
      <c r="E448" s="25" t="s">
        <v>583</v>
      </c>
      <c r="F448" s="24">
        <v>5.62</v>
      </c>
      <c r="G448" s="29">
        <f t="shared" si="30"/>
        <v>224.8</v>
      </c>
    </row>
    <row r="449" spans="1:7" ht="12">
      <c r="A449" s="17"/>
      <c r="B449" s="6" t="s">
        <v>445</v>
      </c>
      <c r="C449" s="5" t="s">
        <v>385</v>
      </c>
      <c r="D449" s="6">
        <v>4</v>
      </c>
      <c r="E449" s="25" t="s">
        <v>583</v>
      </c>
      <c r="F449" s="24">
        <v>5.62</v>
      </c>
      <c r="G449" s="29">
        <f t="shared" si="30"/>
        <v>22.48</v>
      </c>
    </row>
    <row r="450" spans="1:7" ht="12">
      <c r="A450" s="17"/>
      <c r="B450" s="6" t="s">
        <v>446</v>
      </c>
      <c r="C450" s="5" t="s">
        <v>385</v>
      </c>
      <c r="D450" s="6">
        <v>7</v>
      </c>
      <c r="E450" s="25" t="s">
        <v>583</v>
      </c>
      <c r="F450" s="24">
        <v>20.82</v>
      </c>
      <c r="G450" s="29">
        <f t="shared" si="30"/>
        <v>145.74</v>
      </c>
    </row>
    <row r="451" spans="1:7" ht="12">
      <c r="A451" s="70" t="s">
        <v>545</v>
      </c>
      <c r="B451" s="71"/>
      <c r="C451" s="71"/>
      <c r="D451" s="71"/>
      <c r="E451" s="25"/>
      <c r="F451" s="24"/>
      <c r="G451" s="30">
        <f>SUM(G444:G450)</f>
        <v>2207.42</v>
      </c>
    </row>
    <row r="452" spans="1:7" ht="12">
      <c r="A452" s="17" t="s">
        <v>447</v>
      </c>
      <c r="B452" s="77" t="s">
        <v>448</v>
      </c>
      <c r="C452" s="78"/>
      <c r="D452" s="78"/>
      <c r="E452" s="25"/>
      <c r="F452" s="24"/>
      <c r="G452" s="29"/>
    </row>
    <row r="453" spans="1:7" ht="12">
      <c r="A453" s="17"/>
      <c r="B453" s="8" t="s">
        <v>449</v>
      </c>
      <c r="C453" s="5" t="s">
        <v>385</v>
      </c>
      <c r="D453" s="6">
        <v>41</v>
      </c>
      <c r="E453" s="25" t="s">
        <v>583</v>
      </c>
      <c r="F453" s="24">
        <v>63.6</v>
      </c>
      <c r="G453" s="29">
        <f t="shared" ref="G453" si="31">D453*F453</f>
        <v>2607.6</v>
      </c>
    </row>
    <row r="454" spans="1:7" ht="12">
      <c r="A454" s="70" t="s">
        <v>545</v>
      </c>
      <c r="B454" s="71"/>
      <c r="C454" s="71"/>
      <c r="D454" s="71"/>
      <c r="E454" s="25"/>
      <c r="F454" s="24"/>
      <c r="G454" s="30">
        <f>G453</f>
        <v>2607.6</v>
      </c>
    </row>
    <row r="455" spans="1:7" ht="12">
      <c r="A455" s="17" t="s">
        <v>450</v>
      </c>
      <c r="B455" s="75" t="s">
        <v>451</v>
      </c>
      <c r="C455" s="76"/>
      <c r="D455" s="76"/>
      <c r="E455" s="25"/>
      <c r="F455" s="24"/>
      <c r="G455" s="29"/>
    </row>
    <row r="456" spans="1:7" ht="12">
      <c r="A456" s="16" t="s">
        <v>452</v>
      </c>
      <c r="B456" s="75" t="s">
        <v>453</v>
      </c>
      <c r="C456" s="76"/>
      <c r="D456" s="76"/>
      <c r="E456" s="25"/>
      <c r="F456" s="24"/>
      <c r="G456" s="29"/>
    </row>
    <row r="457" spans="1:7" ht="12">
      <c r="A457" s="16" t="s">
        <v>454</v>
      </c>
      <c r="B457" s="77" t="s">
        <v>173</v>
      </c>
      <c r="C457" s="78"/>
      <c r="D457" s="78"/>
      <c r="E457" s="25"/>
      <c r="F457" s="24"/>
      <c r="G457" s="29"/>
    </row>
    <row r="458" spans="1:7" ht="12">
      <c r="A458" s="16"/>
      <c r="B458" s="6" t="s">
        <v>455</v>
      </c>
      <c r="C458" s="2" t="s">
        <v>385</v>
      </c>
      <c r="D458" s="6">
        <v>1</v>
      </c>
      <c r="E458" s="25" t="s">
        <v>583</v>
      </c>
      <c r="F458" s="24">
        <v>202.63</v>
      </c>
      <c r="G458" s="29">
        <f t="shared" ref="G458:G460" si="32">D458*F458</f>
        <v>202.63</v>
      </c>
    </row>
    <row r="459" spans="1:7" ht="12">
      <c r="A459" s="16"/>
      <c r="B459" s="6" t="s">
        <v>456</v>
      </c>
      <c r="C459" s="2" t="s">
        <v>385</v>
      </c>
      <c r="D459" s="6">
        <v>1</v>
      </c>
      <c r="E459" s="25" t="s">
        <v>583</v>
      </c>
      <c r="F459" s="24">
        <v>168.85</v>
      </c>
      <c r="G459" s="29">
        <f t="shared" si="32"/>
        <v>168.85</v>
      </c>
    </row>
    <row r="460" spans="1:7" ht="12">
      <c r="A460" s="16"/>
      <c r="B460" s="6" t="s">
        <v>457</v>
      </c>
      <c r="C460" s="2" t="s">
        <v>385</v>
      </c>
      <c r="D460" s="6">
        <v>1</v>
      </c>
      <c r="E460" s="25" t="s">
        <v>583</v>
      </c>
      <c r="F460" s="24">
        <v>146.34</v>
      </c>
      <c r="G460" s="29">
        <f t="shared" si="32"/>
        <v>146.34</v>
      </c>
    </row>
    <row r="461" spans="1:7" ht="12">
      <c r="A461" s="70" t="s">
        <v>545</v>
      </c>
      <c r="B461" s="71"/>
      <c r="C461" s="71"/>
      <c r="D461" s="71"/>
      <c r="E461" s="25"/>
      <c r="F461" s="24"/>
      <c r="G461" s="30">
        <f>SUM(G458:G460)</f>
        <v>517.82000000000005</v>
      </c>
    </row>
    <row r="462" spans="1:7" ht="12">
      <c r="A462" s="17" t="s">
        <v>458</v>
      </c>
      <c r="B462" s="75" t="s">
        <v>459</v>
      </c>
      <c r="C462" s="76"/>
      <c r="D462" s="76"/>
      <c r="E462" s="25"/>
      <c r="F462" s="24"/>
      <c r="G462" s="29"/>
    </row>
    <row r="463" spans="1:7" ht="12">
      <c r="A463" s="16" t="s">
        <v>460</v>
      </c>
      <c r="B463" s="77" t="s">
        <v>461</v>
      </c>
      <c r="C463" s="78"/>
      <c r="D463" s="78"/>
      <c r="E463" s="25"/>
      <c r="F463" s="24"/>
      <c r="G463" s="29"/>
    </row>
    <row r="464" spans="1:7" ht="13.5">
      <c r="A464" s="17"/>
      <c r="B464" s="3" t="s">
        <v>553</v>
      </c>
      <c r="C464" s="2" t="s">
        <v>1</v>
      </c>
      <c r="D464" s="6">
        <v>8</v>
      </c>
      <c r="E464" s="25" t="s">
        <v>583</v>
      </c>
      <c r="F464" s="24">
        <v>73.17</v>
      </c>
      <c r="G464" s="29">
        <f t="shared" ref="G464:G469" si="33">D464*F464</f>
        <v>585.36</v>
      </c>
    </row>
    <row r="465" spans="1:7" ht="13.5">
      <c r="A465" s="17"/>
      <c r="B465" s="3" t="s">
        <v>554</v>
      </c>
      <c r="C465" s="2" t="s">
        <v>1</v>
      </c>
      <c r="D465" s="6">
        <v>16</v>
      </c>
      <c r="E465" s="25" t="s">
        <v>583</v>
      </c>
      <c r="F465" s="24">
        <v>81.05</v>
      </c>
      <c r="G465" s="29">
        <f t="shared" si="33"/>
        <v>1296.8</v>
      </c>
    </row>
    <row r="466" spans="1:7" ht="12">
      <c r="A466" s="17"/>
      <c r="B466" s="3" t="s">
        <v>462</v>
      </c>
      <c r="C466" s="2" t="s">
        <v>385</v>
      </c>
      <c r="D466" s="6">
        <v>1</v>
      </c>
      <c r="E466" s="25" t="s">
        <v>583</v>
      </c>
      <c r="F466" s="24">
        <v>151.97</v>
      </c>
      <c r="G466" s="29">
        <f t="shared" si="33"/>
        <v>151.97</v>
      </c>
    </row>
    <row r="467" spans="1:7" ht="12">
      <c r="A467" s="17"/>
      <c r="B467" s="3" t="s">
        <v>463</v>
      </c>
      <c r="C467" s="2" t="s">
        <v>385</v>
      </c>
      <c r="D467" s="6">
        <v>2</v>
      </c>
      <c r="E467" s="25" t="s">
        <v>583</v>
      </c>
      <c r="F467" s="24">
        <v>24.76</v>
      </c>
      <c r="G467" s="29">
        <f t="shared" si="33"/>
        <v>49.52</v>
      </c>
    </row>
    <row r="468" spans="1:7" ht="12">
      <c r="A468" s="17"/>
      <c r="B468" s="3" t="s">
        <v>464</v>
      </c>
      <c r="C468" s="2" t="s">
        <v>385</v>
      </c>
      <c r="D468" s="6">
        <v>2</v>
      </c>
      <c r="E468" s="25" t="s">
        <v>583</v>
      </c>
      <c r="F468" s="24">
        <v>34.9</v>
      </c>
      <c r="G468" s="29">
        <f t="shared" si="33"/>
        <v>69.8</v>
      </c>
    </row>
    <row r="469" spans="1:7" ht="12">
      <c r="A469" s="17"/>
      <c r="B469" s="3" t="s">
        <v>465</v>
      </c>
      <c r="C469" s="2" t="s">
        <v>385</v>
      </c>
      <c r="D469" s="6">
        <v>1</v>
      </c>
      <c r="E469" s="25" t="s">
        <v>583</v>
      </c>
      <c r="F469" s="24">
        <v>31.52</v>
      </c>
      <c r="G469" s="29">
        <f t="shared" si="33"/>
        <v>31.52</v>
      </c>
    </row>
    <row r="470" spans="1:7" ht="12">
      <c r="A470" s="70" t="s">
        <v>545</v>
      </c>
      <c r="B470" s="71"/>
      <c r="C470" s="71"/>
      <c r="D470" s="71"/>
      <c r="E470" s="25"/>
      <c r="F470" s="24"/>
      <c r="G470" s="30">
        <f>SUM(G464:G469)</f>
        <v>2184.9700000000003</v>
      </c>
    </row>
    <row r="471" spans="1:7" ht="12">
      <c r="A471" s="16" t="s">
        <v>466</v>
      </c>
      <c r="B471" s="87" t="s">
        <v>467</v>
      </c>
      <c r="C471" s="88"/>
      <c r="D471" s="88"/>
      <c r="E471" s="25"/>
      <c r="F471" s="24"/>
      <c r="G471" s="29"/>
    </row>
    <row r="472" spans="1:7" ht="12">
      <c r="A472" s="16"/>
      <c r="B472" s="8" t="s">
        <v>468</v>
      </c>
      <c r="C472" s="2" t="s">
        <v>385</v>
      </c>
      <c r="D472" s="6">
        <v>1</v>
      </c>
      <c r="E472" s="25" t="s">
        <v>583</v>
      </c>
      <c r="F472" s="24">
        <v>2063.8200000000002</v>
      </c>
      <c r="G472" s="29">
        <f t="shared" ref="G472" si="34">D472*F472</f>
        <v>2063.8200000000002</v>
      </c>
    </row>
    <row r="473" spans="1:7" ht="12">
      <c r="A473" s="70" t="s">
        <v>545</v>
      </c>
      <c r="B473" s="71"/>
      <c r="C473" s="71"/>
      <c r="D473" s="71"/>
      <c r="E473" s="25"/>
      <c r="F473" s="24"/>
      <c r="G473" s="30">
        <f>G472</f>
        <v>2063.8200000000002</v>
      </c>
    </row>
    <row r="474" spans="1:7" ht="12">
      <c r="A474" s="16" t="s">
        <v>469</v>
      </c>
      <c r="B474" s="75" t="s">
        <v>173</v>
      </c>
      <c r="C474" s="76"/>
      <c r="D474" s="76"/>
      <c r="E474" s="25"/>
      <c r="F474" s="24"/>
      <c r="G474" s="29"/>
    </row>
    <row r="475" spans="1:7" ht="12">
      <c r="A475" s="16"/>
      <c r="B475" s="3" t="s">
        <v>470</v>
      </c>
      <c r="C475" s="2" t="s">
        <v>385</v>
      </c>
      <c r="D475" s="6">
        <v>3</v>
      </c>
      <c r="E475" s="25" t="s">
        <v>583</v>
      </c>
      <c r="F475" s="24">
        <v>73.17</v>
      </c>
      <c r="G475" s="29">
        <f t="shared" ref="G475:G478" si="35">D475*F475</f>
        <v>219.51</v>
      </c>
    </row>
    <row r="476" spans="1:7" ht="12">
      <c r="A476" s="16"/>
      <c r="B476" s="3" t="s">
        <v>471</v>
      </c>
      <c r="C476" s="2" t="s">
        <v>385</v>
      </c>
      <c r="D476" s="6">
        <v>3</v>
      </c>
      <c r="E476" s="25" t="s">
        <v>583</v>
      </c>
      <c r="F476" s="24">
        <v>58.58</v>
      </c>
      <c r="G476" s="29">
        <f t="shared" si="35"/>
        <v>175.74</v>
      </c>
    </row>
    <row r="477" spans="1:7" ht="12">
      <c r="A477" s="16"/>
      <c r="B477" s="3" t="s">
        <v>472</v>
      </c>
      <c r="C477" s="2" t="s">
        <v>385</v>
      </c>
      <c r="D477" s="6">
        <v>2</v>
      </c>
      <c r="E477" s="25" t="s">
        <v>583</v>
      </c>
      <c r="F477" s="24">
        <v>54.03</v>
      </c>
      <c r="G477" s="29">
        <f t="shared" si="35"/>
        <v>108.06</v>
      </c>
    </row>
    <row r="478" spans="1:7" ht="12">
      <c r="A478" s="17"/>
      <c r="B478" s="3" t="s">
        <v>473</v>
      </c>
      <c r="C478" s="2" t="s">
        <v>7</v>
      </c>
      <c r="D478" s="6">
        <v>3</v>
      </c>
      <c r="E478" s="25" t="s">
        <v>583</v>
      </c>
      <c r="F478" s="24">
        <v>34.9</v>
      </c>
      <c r="G478" s="29">
        <f t="shared" si="35"/>
        <v>104.69999999999999</v>
      </c>
    </row>
    <row r="479" spans="1:7" ht="12">
      <c r="A479" s="70" t="s">
        <v>545</v>
      </c>
      <c r="B479" s="71"/>
      <c r="C479" s="71"/>
      <c r="D479" s="71"/>
      <c r="E479" s="25"/>
      <c r="F479" s="24"/>
      <c r="G479" s="30">
        <f>SUM(G475:G478)</f>
        <v>608.01</v>
      </c>
    </row>
    <row r="480" spans="1:7" ht="12">
      <c r="A480" s="16" t="s">
        <v>474</v>
      </c>
      <c r="B480" s="79" t="s">
        <v>475</v>
      </c>
      <c r="C480" s="79"/>
      <c r="D480" s="79"/>
      <c r="E480" s="25"/>
      <c r="F480" s="24"/>
      <c r="G480" s="29"/>
    </row>
    <row r="481" spans="1:7" ht="12">
      <c r="A481" s="16" t="s">
        <v>476</v>
      </c>
      <c r="B481" s="79" t="s">
        <v>477</v>
      </c>
      <c r="C481" s="79"/>
      <c r="D481" s="79"/>
      <c r="E481" s="25"/>
      <c r="F481" s="24"/>
      <c r="G481" s="29"/>
    </row>
    <row r="482" spans="1:7" ht="12">
      <c r="A482" s="16" t="s">
        <v>478</v>
      </c>
      <c r="B482" s="77" t="s">
        <v>142</v>
      </c>
      <c r="C482" s="78"/>
      <c r="D482" s="78"/>
      <c r="E482" s="25"/>
      <c r="F482" s="24"/>
      <c r="G482" s="29"/>
    </row>
    <row r="483" spans="1:7" ht="12">
      <c r="A483" s="16"/>
      <c r="B483" s="9" t="s">
        <v>479</v>
      </c>
      <c r="C483" s="2" t="s">
        <v>7</v>
      </c>
      <c r="D483" s="6">
        <v>18</v>
      </c>
      <c r="E483" s="25" t="s">
        <v>583</v>
      </c>
      <c r="F483" s="24">
        <v>9.9</v>
      </c>
      <c r="G483" s="29">
        <f t="shared" ref="G483:G484" si="36">D483*F483</f>
        <v>178.20000000000002</v>
      </c>
    </row>
    <row r="484" spans="1:7" ht="12">
      <c r="A484" s="16"/>
      <c r="B484" s="9" t="s">
        <v>480</v>
      </c>
      <c r="C484" s="2" t="s">
        <v>7</v>
      </c>
      <c r="D484" s="6">
        <v>18</v>
      </c>
      <c r="E484" s="25" t="s">
        <v>583</v>
      </c>
      <c r="F484" s="24">
        <v>9.6</v>
      </c>
      <c r="G484" s="29">
        <f t="shared" si="36"/>
        <v>172.79999999999998</v>
      </c>
    </row>
    <row r="485" spans="1:7" ht="12">
      <c r="A485" s="70" t="s">
        <v>545</v>
      </c>
      <c r="B485" s="71"/>
      <c r="C485" s="71"/>
      <c r="D485" s="71"/>
      <c r="E485" s="25"/>
      <c r="F485" s="24"/>
      <c r="G485" s="30">
        <f>SUM(G483:G484)</f>
        <v>351</v>
      </c>
    </row>
    <row r="486" spans="1:7" ht="12">
      <c r="A486" s="16" t="s">
        <v>481</v>
      </c>
      <c r="B486" s="77" t="s">
        <v>96</v>
      </c>
      <c r="C486" s="78"/>
      <c r="D486" s="78"/>
      <c r="E486" s="25"/>
      <c r="F486" s="24"/>
      <c r="G486" s="29"/>
    </row>
    <row r="487" spans="1:7" ht="12">
      <c r="A487" s="16"/>
      <c r="B487" s="9" t="s">
        <v>482</v>
      </c>
      <c r="C487" s="2" t="s">
        <v>16</v>
      </c>
      <c r="D487" s="6">
        <v>2</v>
      </c>
      <c r="E487" s="25" t="s">
        <v>583</v>
      </c>
      <c r="F487" s="24">
        <v>10.38</v>
      </c>
      <c r="G487" s="29">
        <f t="shared" ref="G487" si="37">D487*F487</f>
        <v>20.76</v>
      </c>
    </row>
    <row r="488" spans="1:7" ht="12">
      <c r="A488" s="70" t="s">
        <v>545</v>
      </c>
      <c r="B488" s="71"/>
      <c r="C488" s="71"/>
      <c r="D488" s="71"/>
      <c r="E488" s="25"/>
      <c r="F488" s="24"/>
      <c r="G488" s="30">
        <f>G487</f>
        <v>20.76</v>
      </c>
    </row>
    <row r="489" spans="1:7" ht="12">
      <c r="A489" s="16" t="s">
        <v>483</v>
      </c>
      <c r="B489" s="77" t="s">
        <v>191</v>
      </c>
      <c r="C489" s="78"/>
      <c r="D489" s="78"/>
      <c r="E489" s="25"/>
      <c r="F489" s="24"/>
      <c r="G489" s="29"/>
    </row>
    <row r="490" spans="1:7" ht="12">
      <c r="A490" s="16"/>
      <c r="B490" s="9" t="s">
        <v>484</v>
      </c>
      <c r="C490" s="2" t="s">
        <v>16</v>
      </c>
      <c r="D490" s="6">
        <v>3</v>
      </c>
      <c r="E490" s="25" t="s">
        <v>583</v>
      </c>
      <c r="F490" s="24">
        <v>9.57</v>
      </c>
      <c r="G490" s="29">
        <f t="shared" ref="G490:G491" si="38">D490*F490</f>
        <v>28.71</v>
      </c>
    </row>
    <row r="491" spans="1:7" ht="12">
      <c r="A491" s="16"/>
      <c r="B491" s="9" t="s">
        <v>485</v>
      </c>
      <c r="C491" s="2" t="s">
        <v>16</v>
      </c>
      <c r="D491" s="6">
        <v>3</v>
      </c>
      <c r="E491" s="25" t="s">
        <v>583</v>
      </c>
      <c r="F491" s="24">
        <v>9.57</v>
      </c>
      <c r="G491" s="29">
        <f t="shared" si="38"/>
        <v>28.71</v>
      </c>
    </row>
    <row r="492" spans="1:7" ht="12">
      <c r="A492" s="70" t="s">
        <v>545</v>
      </c>
      <c r="B492" s="71"/>
      <c r="C492" s="71"/>
      <c r="D492" s="71"/>
      <c r="E492" s="25"/>
      <c r="F492" s="24"/>
      <c r="G492" s="30">
        <f>SUM(G490:G491)</f>
        <v>57.42</v>
      </c>
    </row>
    <row r="493" spans="1:7" ht="12">
      <c r="A493" s="16" t="s">
        <v>486</v>
      </c>
      <c r="B493" s="77" t="s">
        <v>168</v>
      </c>
      <c r="C493" s="78"/>
      <c r="D493" s="78"/>
      <c r="E493" s="25"/>
      <c r="F493" s="24"/>
      <c r="G493" s="29"/>
    </row>
    <row r="494" spans="1:7" ht="12">
      <c r="A494" s="16"/>
      <c r="B494" s="9" t="s">
        <v>487</v>
      </c>
      <c r="C494" s="2" t="s">
        <v>16</v>
      </c>
      <c r="D494" s="6">
        <v>8</v>
      </c>
      <c r="E494" s="25" t="s">
        <v>583</v>
      </c>
      <c r="F494" s="24">
        <v>4.95</v>
      </c>
      <c r="G494" s="29">
        <f t="shared" ref="G494:G495" si="39">D494*F494</f>
        <v>39.6</v>
      </c>
    </row>
    <row r="495" spans="1:7" ht="12">
      <c r="A495" s="16"/>
      <c r="B495" s="9" t="s">
        <v>488</v>
      </c>
      <c r="C495" s="2" t="s">
        <v>16</v>
      </c>
      <c r="D495" s="6">
        <v>2</v>
      </c>
      <c r="E495" s="25" t="s">
        <v>583</v>
      </c>
      <c r="F495" s="24">
        <v>4.6100000000000003</v>
      </c>
      <c r="G495" s="29">
        <f t="shared" si="39"/>
        <v>9.2200000000000006</v>
      </c>
    </row>
    <row r="496" spans="1:7" ht="12">
      <c r="A496" s="70" t="s">
        <v>545</v>
      </c>
      <c r="B496" s="71"/>
      <c r="C496" s="71"/>
      <c r="D496" s="71"/>
      <c r="E496" s="25"/>
      <c r="F496" s="24"/>
      <c r="G496" s="30">
        <f>SUM(G494:G495)</f>
        <v>48.82</v>
      </c>
    </row>
    <row r="497" spans="1:7" ht="12">
      <c r="A497" s="16" t="s">
        <v>489</v>
      </c>
      <c r="B497" s="77" t="s">
        <v>490</v>
      </c>
      <c r="C497" s="78"/>
      <c r="D497" s="78"/>
      <c r="E497" s="25"/>
      <c r="F497" s="24"/>
      <c r="G497" s="29"/>
    </row>
    <row r="498" spans="1:7" ht="12">
      <c r="A498" s="16"/>
      <c r="B498" s="9" t="s">
        <v>491</v>
      </c>
      <c r="C498" s="2" t="s">
        <v>16</v>
      </c>
      <c r="D498" s="6">
        <v>2</v>
      </c>
      <c r="E498" s="25" t="s">
        <v>583</v>
      </c>
      <c r="F498" s="24">
        <v>5.76</v>
      </c>
      <c r="G498" s="29">
        <f t="shared" ref="G498" si="40">D498*F498</f>
        <v>11.52</v>
      </c>
    </row>
    <row r="499" spans="1:7" ht="12">
      <c r="A499" s="70" t="s">
        <v>545</v>
      </c>
      <c r="B499" s="71"/>
      <c r="C499" s="71"/>
      <c r="D499" s="71"/>
      <c r="E499" s="25"/>
      <c r="F499" s="24"/>
      <c r="G499" s="30">
        <f>G498</f>
        <v>11.52</v>
      </c>
    </row>
    <row r="500" spans="1:7" ht="12">
      <c r="A500" s="16" t="s">
        <v>492</v>
      </c>
      <c r="B500" s="77" t="s">
        <v>97</v>
      </c>
      <c r="C500" s="78"/>
      <c r="D500" s="78"/>
      <c r="E500" s="25"/>
      <c r="F500" s="24"/>
      <c r="G500" s="29"/>
    </row>
    <row r="501" spans="1:7" ht="12">
      <c r="A501" s="16"/>
      <c r="B501" s="9" t="s">
        <v>493</v>
      </c>
      <c r="C501" s="2" t="s">
        <v>16</v>
      </c>
      <c r="D501" s="6">
        <v>3</v>
      </c>
      <c r="E501" s="25" t="s">
        <v>583</v>
      </c>
      <c r="F501" s="24">
        <v>5.76</v>
      </c>
      <c r="G501" s="29">
        <f t="shared" ref="G501" si="41">D501*F501</f>
        <v>17.28</v>
      </c>
    </row>
    <row r="502" spans="1:7" ht="12">
      <c r="A502" s="70" t="s">
        <v>545</v>
      </c>
      <c r="B502" s="71"/>
      <c r="C502" s="71"/>
      <c r="D502" s="71"/>
      <c r="E502" s="25"/>
      <c r="F502" s="24"/>
      <c r="G502" s="30">
        <f>G501</f>
        <v>17.28</v>
      </c>
    </row>
    <row r="503" spans="1:7" ht="12">
      <c r="A503" s="16" t="s">
        <v>494</v>
      </c>
      <c r="B503" s="77" t="s">
        <v>495</v>
      </c>
      <c r="C503" s="78"/>
      <c r="D503" s="78"/>
      <c r="E503" s="25"/>
      <c r="F503" s="24"/>
      <c r="G503" s="29"/>
    </row>
    <row r="504" spans="1:7" ht="12">
      <c r="A504" s="16"/>
      <c r="B504" s="9" t="s">
        <v>496</v>
      </c>
      <c r="C504" s="2" t="s">
        <v>16</v>
      </c>
      <c r="D504" s="6">
        <v>3</v>
      </c>
      <c r="E504" s="25" t="s">
        <v>583</v>
      </c>
      <c r="F504" s="24">
        <v>6.3</v>
      </c>
      <c r="G504" s="29">
        <f t="shared" ref="G504:G505" si="42">D504*F504</f>
        <v>18.899999999999999</v>
      </c>
    </row>
    <row r="505" spans="1:7" ht="12">
      <c r="A505" s="16"/>
      <c r="B505" s="9" t="s">
        <v>497</v>
      </c>
      <c r="C505" s="2" t="s">
        <v>16</v>
      </c>
      <c r="D505" s="6">
        <v>5</v>
      </c>
      <c r="E505" s="25" t="s">
        <v>583</v>
      </c>
      <c r="F505" s="24">
        <v>6.36</v>
      </c>
      <c r="G505" s="29">
        <f t="shared" si="42"/>
        <v>31.8</v>
      </c>
    </row>
    <row r="506" spans="1:7" ht="12">
      <c r="A506" s="70" t="s">
        <v>545</v>
      </c>
      <c r="B506" s="71"/>
      <c r="C506" s="71"/>
      <c r="D506" s="71"/>
      <c r="E506" s="25"/>
      <c r="F506" s="24"/>
      <c r="G506" s="30">
        <f>SUM(G504:G505)</f>
        <v>50.7</v>
      </c>
    </row>
    <row r="507" spans="1:7" ht="12">
      <c r="A507" s="16" t="s">
        <v>498</v>
      </c>
      <c r="B507" s="77" t="s">
        <v>499</v>
      </c>
      <c r="C507" s="78"/>
      <c r="D507" s="78"/>
      <c r="E507" s="25"/>
      <c r="F507" s="24"/>
      <c r="G507" s="29"/>
    </row>
    <row r="508" spans="1:7" ht="12">
      <c r="A508" s="16"/>
      <c r="B508" s="9" t="s">
        <v>500</v>
      </c>
      <c r="C508" s="2" t="s">
        <v>16</v>
      </c>
      <c r="D508" s="6">
        <v>4</v>
      </c>
      <c r="E508" s="25" t="s">
        <v>583</v>
      </c>
      <c r="F508" s="24">
        <v>12.1</v>
      </c>
      <c r="G508" s="29">
        <f t="shared" ref="G508" si="43">D508*F508</f>
        <v>48.4</v>
      </c>
    </row>
    <row r="509" spans="1:7" ht="12">
      <c r="A509" s="70" t="s">
        <v>545</v>
      </c>
      <c r="B509" s="71"/>
      <c r="C509" s="71"/>
      <c r="D509" s="71"/>
      <c r="E509" s="25"/>
      <c r="F509" s="24"/>
      <c r="G509" s="30">
        <f>G508</f>
        <v>48.4</v>
      </c>
    </row>
    <row r="510" spans="1:7" ht="12">
      <c r="A510" s="16" t="s">
        <v>501</v>
      </c>
      <c r="B510" s="77" t="s">
        <v>502</v>
      </c>
      <c r="C510" s="78"/>
      <c r="D510" s="78"/>
      <c r="E510" s="25"/>
      <c r="F510" s="24"/>
      <c r="G510" s="29"/>
    </row>
    <row r="511" spans="1:7" ht="12">
      <c r="A511" s="16"/>
      <c r="B511" s="9" t="s">
        <v>503</v>
      </c>
      <c r="C511" s="2" t="s">
        <v>16</v>
      </c>
      <c r="D511" s="6">
        <v>1</v>
      </c>
      <c r="E511" s="25" t="s">
        <v>583</v>
      </c>
      <c r="F511" s="24">
        <v>8.1</v>
      </c>
      <c r="G511" s="29">
        <f t="shared" ref="G511:G512" si="44">D511*F511</f>
        <v>8.1</v>
      </c>
    </row>
    <row r="512" spans="1:7" ht="12">
      <c r="A512" s="16"/>
      <c r="B512" s="9" t="s">
        <v>504</v>
      </c>
      <c r="C512" s="2" t="s">
        <v>16</v>
      </c>
      <c r="D512" s="6">
        <v>2</v>
      </c>
      <c r="E512" s="25" t="s">
        <v>583</v>
      </c>
      <c r="F512" s="24">
        <v>8.11</v>
      </c>
      <c r="G512" s="29">
        <f t="shared" si="44"/>
        <v>16.22</v>
      </c>
    </row>
    <row r="513" spans="1:7" ht="12">
      <c r="A513" s="70" t="s">
        <v>545</v>
      </c>
      <c r="B513" s="71"/>
      <c r="C513" s="71"/>
      <c r="D513" s="71"/>
      <c r="E513" s="25"/>
      <c r="F513" s="24"/>
      <c r="G513" s="30">
        <f>SUM(G511:G512)</f>
        <v>24.32</v>
      </c>
    </row>
    <row r="514" spans="1:7" ht="12">
      <c r="A514" s="16" t="s">
        <v>505</v>
      </c>
      <c r="B514" s="75" t="s">
        <v>506</v>
      </c>
      <c r="C514" s="76"/>
      <c r="D514" s="76"/>
      <c r="E514" s="25"/>
      <c r="F514" s="24"/>
      <c r="G514" s="29"/>
    </row>
    <row r="515" spans="1:7" ht="12">
      <c r="A515" s="16" t="s">
        <v>507</v>
      </c>
      <c r="B515" s="9" t="s">
        <v>508</v>
      </c>
      <c r="C515" s="2" t="s">
        <v>16</v>
      </c>
      <c r="D515" s="6">
        <v>2</v>
      </c>
      <c r="E515" s="25" t="s">
        <v>583</v>
      </c>
      <c r="F515" s="24">
        <v>5.12</v>
      </c>
      <c r="G515" s="29">
        <f t="shared" ref="G515:G520" si="45">D515*F515</f>
        <v>10.24</v>
      </c>
    </row>
    <row r="516" spans="1:7" ht="12">
      <c r="A516" s="16" t="s">
        <v>509</v>
      </c>
      <c r="B516" s="9" t="s">
        <v>510</v>
      </c>
      <c r="C516" s="2" t="s">
        <v>16</v>
      </c>
      <c r="D516" s="6">
        <v>1</v>
      </c>
      <c r="E516" s="25" t="s">
        <v>583</v>
      </c>
      <c r="F516" s="24">
        <v>9.6999999999999993</v>
      </c>
      <c r="G516" s="29">
        <f t="shared" si="45"/>
        <v>9.6999999999999993</v>
      </c>
    </row>
    <row r="517" spans="1:7" ht="12">
      <c r="A517" s="20"/>
      <c r="B517" s="9" t="s">
        <v>511</v>
      </c>
      <c r="C517" s="2" t="s">
        <v>16</v>
      </c>
      <c r="D517" s="6">
        <v>2</v>
      </c>
      <c r="E517" s="25" t="s">
        <v>583</v>
      </c>
      <c r="F517" s="24">
        <v>9.4499999999999993</v>
      </c>
      <c r="G517" s="29">
        <f t="shared" si="45"/>
        <v>18.899999999999999</v>
      </c>
    </row>
    <row r="518" spans="1:7" ht="12">
      <c r="A518" s="16" t="s">
        <v>512</v>
      </c>
      <c r="B518" s="9" t="s">
        <v>513</v>
      </c>
      <c r="C518" s="2" t="s">
        <v>16</v>
      </c>
      <c r="D518" s="6">
        <v>2</v>
      </c>
      <c r="E518" s="25" t="s">
        <v>583</v>
      </c>
      <c r="F518" s="24">
        <v>9.82</v>
      </c>
      <c r="G518" s="29">
        <f t="shared" si="45"/>
        <v>19.64</v>
      </c>
    </row>
    <row r="519" spans="1:7" ht="12">
      <c r="A519" s="16" t="s">
        <v>514</v>
      </c>
      <c r="B519" s="9" t="s">
        <v>515</v>
      </c>
      <c r="C519" s="2" t="s">
        <v>16</v>
      </c>
      <c r="D519" s="6">
        <v>1</v>
      </c>
      <c r="E519" s="25" t="s">
        <v>583</v>
      </c>
      <c r="F519" s="24">
        <v>43.31</v>
      </c>
      <c r="G519" s="29">
        <f t="shared" si="45"/>
        <v>43.31</v>
      </c>
    </row>
    <row r="520" spans="1:7" ht="12">
      <c r="A520" s="16" t="s">
        <v>516</v>
      </c>
      <c r="B520" s="9" t="s">
        <v>517</v>
      </c>
      <c r="C520" s="2" t="s">
        <v>16</v>
      </c>
      <c r="D520" s="6">
        <v>6</v>
      </c>
      <c r="E520" s="25" t="s">
        <v>583</v>
      </c>
      <c r="F520" s="24">
        <v>2.87</v>
      </c>
      <c r="G520" s="29">
        <f t="shared" si="45"/>
        <v>17.22</v>
      </c>
    </row>
    <row r="521" spans="1:7" ht="12">
      <c r="A521" s="70" t="s">
        <v>545</v>
      </c>
      <c r="B521" s="71"/>
      <c r="C521" s="71"/>
      <c r="D521" s="71"/>
      <c r="E521" s="25"/>
      <c r="F521" s="24"/>
      <c r="G521" s="30">
        <f>SUM(G515:G520)</f>
        <v>119.00999999999999</v>
      </c>
    </row>
    <row r="522" spans="1:7" ht="11.25" customHeight="1">
      <c r="A522" s="16" t="s">
        <v>518</v>
      </c>
      <c r="B522" s="75" t="s">
        <v>519</v>
      </c>
      <c r="C522" s="76"/>
      <c r="D522" s="76"/>
      <c r="E522" s="25"/>
      <c r="F522" s="24"/>
      <c r="G522" s="29"/>
    </row>
    <row r="523" spans="1:7" ht="12">
      <c r="A523" s="16" t="s">
        <v>520</v>
      </c>
      <c r="B523" s="77" t="s">
        <v>506</v>
      </c>
      <c r="C523" s="78"/>
      <c r="D523" s="78"/>
      <c r="E523" s="25"/>
      <c r="F523" s="24"/>
      <c r="G523" s="29"/>
    </row>
    <row r="524" spans="1:7" ht="12">
      <c r="A524" s="16"/>
      <c r="B524" s="9" t="s">
        <v>521</v>
      </c>
      <c r="C524" s="2" t="s">
        <v>16</v>
      </c>
      <c r="D524" s="10">
        <v>8</v>
      </c>
      <c r="E524" s="25" t="s">
        <v>583</v>
      </c>
      <c r="F524" s="24">
        <v>95.68</v>
      </c>
      <c r="G524" s="29">
        <f t="shared" ref="G524:G536" si="46">D524*F524</f>
        <v>765.44</v>
      </c>
    </row>
    <row r="525" spans="1:7" ht="12">
      <c r="A525" s="16"/>
      <c r="B525" s="9" t="s">
        <v>522</v>
      </c>
      <c r="C525" s="2" t="s">
        <v>16</v>
      </c>
      <c r="D525" s="10">
        <v>8</v>
      </c>
      <c r="E525" s="25" t="s">
        <v>583</v>
      </c>
      <c r="F525" s="24">
        <v>19.7</v>
      </c>
      <c r="G525" s="29">
        <f t="shared" si="46"/>
        <v>157.6</v>
      </c>
    </row>
    <row r="526" spans="1:7" ht="12">
      <c r="A526" s="16"/>
      <c r="B526" s="9" t="s">
        <v>523</v>
      </c>
      <c r="C526" s="2" t="s">
        <v>16</v>
      </c>
      <c r="D526" s="10">
        <v>2</v>
      </c>
      <c r="E526" s="25" t="s">
        <v>583</v>
      </c>
      <c r="F526" s="24">
        <v>19.7</v>
      </c>
      <c r="G526" s="29">
        <f t="shared" si="46"/>
        <v>39.4</v>
      </c>
    </row>
    <row r="527" spans="1:7" ht="12">
      <c r="A527" s="16"/>
      <c r="B527" s="9" t="s">
        <v>524</v>
      </c>
      <c r="C527" s="2" t="s">
        <v>16</v>
      </c>
      <c r="D527" s="10">
        <v>5</v>
      </c>
      <c r="E527" s="25" t="s">
        <v>583</v>
      </c>
      <c r="F527" s="24">
        <v>39.979999999999997</v>
      </c>
      <c r="G527" s="29">
        <f t="shared" si="46"/>
        <v>199.89999999999998</v>
      </c>
    </row>
    <row r="528" spans="1:7" ht="12">
      <c r="A528" s="16"/>
      <c r="B528" s="9" t="s">
        <v>525</v>
      </c>
      <c r="C528" s="2" t="s">
        <v>16</v>
      </c>
      <c r="D528" s="10">
        <v>38</v>
      </c>
      <c r="E528" s="25" t="s">
        <v>583</v>
      </c>
      <c r="F528" s="24">
        <v>39.979999999999997</v>
      </c>
      <c r="G528" s="29">
        <f t="shared" si="46"/>
        <v>1519.2399999999998</v>
      </c>
    </row>
    <row r="529" spans="1:7" ht="12">
      <c r="A529" s="16"/>
      <c r="B529" s="9" t="s">
        <v>526</v>
      </c>
      <c r="C529" s="2" t="s">
        <v>16</v>
      </c>
      <c r="D529" s="10">
        <v>2</v>
      </c>
      <c r="E529" s="25" t="s">
        <v>583</v>
      </c>
      <c r="F529" s="24">
        <v>47.84</v>
      </c>
      <c r="G529" s="29">
        <f t="shared" si="46"/>
        <v>95.68</v>
      </c>
    </row>
    <row r="530" spans="1:7" ht="12">
      <c r="A530" s="16"/>
      <c r="B530" s="9" t="s">
        <v>527</v>
      </c>
      <c r="C530" s="2" t="s">
        <v>16</v>
      </c>
      <c r="D530" s="10">
        <v>9</v>
      </c>
      <c r="E530" s="25" t="s">
        <v>583</v>
      </c>
      <c r="F530" s="24">
        <v>22.74</v>
      </c>
      <c r="G530" s="29">
        <f t="shared" si="46"/>
        <v>204.66</v>
      </c>
    </row>
    <row r="531" spans="1:7" ht="12">
      <c r="A531" s="16"/>
      <c r="B531" s="9" t="s">
        <v>528</v>
      </c>
      <c r="C531" s="2" t="s">
        <v>16</v>
      </c>
      <c r="D531" s="10">
        <v>8</v>
      </c>
      <c r="E531" s="25" t="s">
        <v>583</v>
      </c>
      <c r="F531" s="24">
        <v>22.74</v>
      </c>
      <c r="G531" s="29">
        <f t="shared" si="46"/>
        <v>181.92</v>
      </c>
    </row>
    <row r="532" spans="1:7" ht="12">
      <c r="A532" s="16"/>
      <c r="B532" s="9" t="s">
        <v>529</v>
      </c>
      <c r="C532" s="2" t="s">
        <v>16</v>
      </c>
      <c r="D532" s="10">
        <v>8</v>
      </c>
      <c r="E532" s="25" t="s">
        <v>583</v>
      </c>
      <c r="F532" s="24">
        <v>22.74</v>
      </c>
      <c r="G532" s="29">
        <f t="shared" si="46"/>
        <v>181.92</v>
      </c>
    </row>
    <row r="533" spans="1:7" ht="12">
      <c r="A533" s="16"/>
      <c r="B533" s="9" t="s">
        <v>530</v>
      </c>
      <c r="C533" s="2" t="s">
        <v>16</v>
      </c>
      <c r="D533" s="10">
        <v>1</v>
      </c>
      <c r="E533" s="25" t="s">
        <v>583</v>
      </c>
      <c r="F533" s="24">
        <v>22.74</v>
      </c>
      <c r="G533" s="29">
        <f t="shared" si="46"/>
        <v>22.74</v>
      </c>
    </row>
    <row r="534" spans="1:7" ht="12">
      <c r="A534" s="16"/>
      <c r="B534" s="9" t="s">
        <v>531</v>
      </c>
      <c r="C534" s="2" t="s">
        <v>16</v>
      </c>
      <c r="D534" s="10">
        <v>1</v>
      </c>
      <c r="E534" s="25" t="s">
        <v>583</v>
      </c>
      <c r="F534" s="24">
        <v>22.74</v>
      </c>
      <c r="G534" s="29">
        <f t="shared" si="46"/>
        <v>22.74</v>
      </c>
    </row>
    <row r="535" spans="1:7" ht="12">
      <c r="A535" s="27"/>
      <c r="B535" s="9" t="s">
        <v>532</v>
      </c>
      <c r="C535" s="2" t="s">
        <v>16</v>
      </c>
      <c r="D535" s="10">
        <v>1</v>
      </c>
      <c r="E535" s="25" t="s">
        <v>583</v>
      </c>
      <c r="F535" s="24">
        <v>22.74</v>
      </c>
      <c r="G535" s="29">
        <f t="shared" si="46"/>
        <v>22.74</v>
      </c>
    </row>
    <row r="536" spans="1:7" ht="12">
      <c r="A536" s="17" t="s">
        <v>534</v>
      </c>
      <c r="B536" s="9" t="s">
        <v>533</v>
      </c>
      <c r="C536" s="2" t="s">
        <v>16</v>
      </c>
      <c r="D536" s="10">
        <v>8</v>
      </c>
      <c r="E536" s="25" t="s">
        <v>583</v>
      </c>
      <c r="F536" s="24">
        <v>22.74</v>
      </c>
      <c r="G536" s="29">
        <f t="shared" si="46"/>
        <v>181.92</v>
      </c>
    </row>
    <row r="537" spans="1:7" ht="12">
      <c r="A537" s="70" t="s">
        <v>545</v>
      </c>
      <c r="B537" s="71"/>
      <c r="C537" s="71"/>
      <c r="D537" s="71"/>
      <c r="E537" s="25"/>
      <c r="F537" s="24"/>
      <c r="G537" s="30">
        <f>SUM(G524:G536)</f>
        <v>3595.8999999999992</v>
      </c>
    </row>
    <row r="538" spans="1:7" ht="11.25" customHeight="1">
      <c r="A538" s="27"/>
      <c r="B538" s="75" t="s">
        <v>535</v>
      </c>
      <c r="C538" s="76"/>
      <c r="D538" s="76"/>
      <c r="E538" s="25"/>
      <c r="F538" s="24"/>
      <c r="G538" s="29"/>
    </row>
    <row r="539" spans="1:7" ht="12">
      <c r="A539" s="21"/>
      <c r="B539" s="6" t="s">
        <v>536</v>
      </c>
      <c r="C539" s="5" t="s">
        <v>0</v>
      </c>
      <c r="D539" s="6">
        <v>1118.48</v>
      </c>
      <c r="E539" s="25" t="s">
        <v>583</v>
      </c>
      <c r="F539" s="24">
        <v>1.25</v>
      </c>
      <c r="G539" s="29">
        <f t="shared" ref="G539" si="47">D539*F539</f>
        <v>1398.1</v>
      </c>
    </row>
    <row r="540" spans="1:7" ht="20.25" customHeight="1">
      <c r="A540" s="74" t="s">
        <v>545</v>
      </c>
      <c r="B540" s="74"/>
      <c r="C540" s="74"/>
      <c r="D540" s="74"/>
      <c r="E540" s="25"/>
      <c r="F540" s="24"/>
      <c r="G540" s="38">
        <v>1398.1</v>
      </c>
    </row>
    <row r="541" spans="1:7" ht="20.25" customHeight="1">
      <c r="A541" s="72"/>
      <c r="B541" s="72"/>
      <c r="C541" s="72"/>
      <c r="D541" s="72"/>
      <c r="E541" s="72"/>
      <c r="F541" s="72"/>
      <c r="G541" s="72"/>
    </row>
    <row r="542" spans="1:7" ht="15.75">
      <c r="A542" s="73" t="s">
        <v>546</v>
      </c>
      <c r="B542" s="73"/>
      <c r="C542" s="73"/>
      <c r="D542" s="73"/>
      <c r="E542" s="25"/>
      <c r="F542" s="24"/>
      <c r="G542" s="39">
        <f>G540+G537+G521+G513+G509+G506+G502+G499+G496+G492+G488+G485+G479+G473+G470+G461+G454+G451+G442+G425+G412+G402+G398+G392+G388+G378+G375+G371+G367+G362+G354+G346+G331+G321+G303+G289+G274+G270+G262+G256+G245+G240+G237+G233+G226+G223+G219+G214+G200+G197+G194+G189+G186+G183+G180+G174+G171+G167+G162+G158+G152+G149+G142+G137+G101+G97+G94+G88+G70+G65+G62+G59+G54+G48+G43+G39+G35+G29+G18+G12</f>
        <v>370110.71360000002</v>
      </c>
    </row>
    <row r="543" spans="1:7" ht="15.75">
      <c r="A543" s="84" t="s">
        <v>638</v>
      </c>
      <c r="B543" s="85"/>
      <c r="C543" s="85"/>
      <c r="D543" s="85"/>
      <c r="E543" s="85"/>
      <c r="F543" s="86"/>
      <c r="G543" s="40">
        <f>G542*1.2776</f>
        <v>472853.44769536005</v>
      </c>
    </row>
    <row r="544" spans="1:7" ht="15">
      <c r="A544" s="68"/>
      <c r="B544" s="69"/>
      <c r="C544" s="69"/>
      <c r="D544" s="69"/>
      <c r="E544" s="35"/>
      <c r="F544" s="35"/>
      <c r="G544" s="36"/>
    </row>
    <row r="545" spans="1:7" ht="12">
      <c r="A545" s="20"/>
      <c r="B545" s="22"/>
      <c r="C545" s="22"/>
      <c r="D545" s="22"/>
      <c r="E545" s="35"/>
      <c r="F545" s="35"/>
      <c r="G545" s="37"/>
    </row>
    <row r="546" spans="1:7" ht="12">
      <c r="A546" s="20"/>
      <c r="B546" s="22"/>
      <c r="C546" s="22"/>
      <c r="D546" s="22"/>
      <c r="E546" s="35"/>
      <c r="F546" s="35"/>
      <c r="G546" s="37"/>
    </row>
    <row r="547" spans="1:7" ht="15" customHeight="1">
      <c r="A547" s="43" t="s">
        <v>641</v>
      </c>
      <c r="B547" s="44"/>
      <c r="C547" s="44"/>
      <c r="D547" s="44"/>
      <c r="E547" s="44"/>
      <c r="F547" s="44"/>
      <c r="G547" s="45"/>
    </row>
    <row r="548" spans="1:7" ht="15" customHeight="1">
      <c r="A548" s="46" t="s">
        <v>636</v>
      </c>
      <c r="B548" s="44"/>
      <c r="C548" s="44"/>
      <c r="D548" s="44"/>
      <c r="E548" s="44"/>
      <c r="F548" s="44"/>
      <c r="G548" s="45"/>
    </row>
    <row r="549" spans="1:7" ht="15" customHeight="1">
      <c r="A549" s="46" t="s">
        <v>561</v>
      </c>
      <c r="B549" s="44"/>
      <c r="C549" s="44"/>
      <c r="D549" s="44"/>
      <c r="E549" s="44"/>
      <c r="F549" s="44"/>
      <c r="G549" s="45"/>
    </row>
    <row r="550" spans="1:7" ht="15.75" customHeight="1" thickBot="1">
      <c r="A550" s="47" t="s">
        <v>637</v>
      </c>
      <c r="B550" s="48"/>
      <c r="C550" s="48"/>
      <c r="D550" s="48"/>
      <c r="E550" s="48"/>
      <c r="F550" s="48"/>
      <c r="G550" s="49"/>
    </row>
    <row r="551" spans="1:7" ht="12">
      <c r="B551" s="14"/>
    </row>
  </sheetData>
  <mergeCells count="207">
    <mergeCell ref="B347:D347"/>
    <mergeCell ref="B355:D355"/>
    <mergeCell ref="B372:D372"/>
    <mergeCell ref="B368:D368"/>
    <mergeCell ref="B489:D489"/>
    <mergeCell ref="B376:D376"/>
    <mergeCell ref="B363:D363"/>
    <mergeCell ref="B364:D364"/>
    <mergeCell ref="B457:D457"/>
    <mergeCell ref="A375:D375"/>
    <mergeCell ref="A371:D371"/>
    <mergeCell ref="A367:D367"/>
    <mergeCell ref="A362:D362"/>
    <mergeCell ref="A354:D354"/>
    <mergeCell ref="B379:D379"/>
    <mergeCell ref="B380:D380"/>
    <mergeCell ref="B389:D389"/>
    <mergeCell ref="B471:D471"/>
    <mergeCell ref="B474:D474"/>
    <mergeCell ref="B486:D486"/>
    <mergeCell ref="A473:D473"/>
    <mergeCell ref="A470:D470"/>
    <mergeCell ref="A461:D461"/>
    <mergeCell ref="B462:D462"/>
    <mergeCell ref="A543:F543"/>
    <mergeCell ref="A398:D398"/>
    <mergeCell ref="A392:D392"/>
    <mergeCell ref="A541:G541"/>
    <mergeCell ref="A425:D425"/>
    <mergeCell ref="A412:D412"/>
    <mergeCell ref="A402:D402"/>
    <mergeCell ref="B503:D503"/>
    <mergeCell ref="B507:D507"/>
    <mergeCell ref="B510:D510"/>
    <mergeCell ref="B500:D500"/>
    <mergeCell ref="B493:D493"/>
    <mergeCell ref="B514:D514"/>
    <mergeCell ref="B426:D426"/>
    <mergeCell ref="B452:D452"/>
    <mergeCell ref="B393:D393"/>
    <mergeCell ref="B399:D399"/>
    <mergeCell ref="B403:D403"/>
    <mergeCell ref="B413:D413"/>
    <mergeCell ref="B443:D443"/>
    <mergeCell ref="B497:D497"/>
    <mergeCell ref="B481:D481"/>
    <mergeCell ref="B482:D482"/>
    <mergeCell ref="B463:D463"/>
    <mergeCell ref="A346:D346"/>
    <mergeCell ref="A331:D331"/>
    <mergeCell ref="A321:D321"/>
    <mergeCell ref="A303:D303"/>
    <mergeCell ref="B191:D191"/>
    <mergeCell ref="B257:D257"/>
    <mergeCell ref="B258:D258"/>
    <mergeCell ref="B263:D263"/>
    <mergeCell ref="B271:D271"/>
    <mergeCell ref="B290:D290"/>
    <mergeCell ref="B304:D304"/>
    <mergeCell ref="B198:D198"/>
    <mergeCell ref="A233:D233"/>
    <mergeCell ref="A200:D200"/>
    <mergeCell ref="A214:D214"/>
    <mergeCell ref="B322:D322"/>
    <mergeCell ref="B323:D323"/>
    <mergeCell ref="B234:D234"/>
    <mergeCell ref="B238:D238"/>
    <mergeCell ref="B332:D332"/>
    <mergeCell ref="B227:D227"/>
    <mergeCell ref="B192:D192"/>
    <mergeCell ref="B195:D195"/>
    <mergeCell ref="B246:D246"/>
    <mergeCell ref="A451:D451"/>
    <mergeCell ref="A442:D442"/>
    <mergeCell ref="B150:D150"/>
    <mergeCell ref="B153:D153"/>
    <mergeCell ref="B20:D20"/>
    <mergeCell ref="B21:D21"/>
    <mergeCell ref="B30:D30"/>
    <mergeCell ref="B31:D31"/>
    <mergeCell ref="B89:D89"/>
    <mergeCell ref="B90:D90"/>
    <mergeCell ref="A97:D97"/>
    <mergeCell ref="B275:D275"/>
    <mergeCell ref="A189:D189"/>
    <mergeCell ref="B98:D98"/>
    <mergeCell ref="B102:D102"/>
    <mergeCell ref="A171:D171"/>
    <mergeCell ref="A167:D167"/>
    <mergeCell ref="A162:D162"/>
    <mergeCell ref="A158:D158"/>
    <mergeCell ref="A152:D152"/>
    <mergeCell ref="B143:D143"/>
    <mergeCell ref="B144:D144"/>
    <mergeCell ref="A94:D94"/>
    <mergeCell ref="A142:D142"/>
    <mergeCell ref="B9:D9"/>
    <mergeCell ref="B13:D13"/>
    <mergeCell ref="B14:D14"/>
    <mergeCell ref="B15:D15"/>
    <mergeCell ref="B19:D19"/>
    <mergeCell ref="B36:D36"/>
    <mergeCell ref="B40:D40"/>
    <mergeCell ref="B49:D49"/>
    <mergeCell ref="B55:D55"/>
    <mergeCell ref="B44:D44"/>
    <mergeCell ref="A48:D48"/>
    <mergeCell ref="A43:D43"/>
    <mergeCell ref="A39:D39"/>
    <mergeCell ref="A35:D35"/>
    <mergeCell ref="A29:D29"/>
    <mergeCell ref="A18:D18"/>
    <mergeCell ref="A12:D12"/>
    <mergeCell ref="A137:D137"/>
    <mergeCell ref="B60:D60"/>
    <mergeCell ref="B63:D63"/>
    <mergeCell ref="B66:D66"/>
    <mergeCell ref="B71:D71"/>
    <mergeCell ref="B91:D91"/>
    <mergeCell ref="B92:D92"/>
    <mergeCell ref="B95:D95"/>
    <mergeCell ref="B138:D138"/>
    <mergeCell ref="A240:D240"/>
    <mergeCell ref="A237:D237"/>
    <mergeCell ref="B181:D181"/>
    <mergeCell ref="B187:D187"/>
    <mergeCell ref="B184:D184"/>
    <mergeCell ref="A197:D197"/>
    <mergeCell ref="A194:D194"/>
    <mergeCell ref="A149:D149"/>
    <mergeCell ref="B172:D172"/>
    <mergeCell ref="B175:D175"/>
    <mergeCell ref="B176:D176"/>
    <mergeCell ref="B177:D177"/>
    <mergeCell ref="B190:D190"/>
    <mergeCell ref="A388:D388"/>
    <mergeCell ref="A226:D226"/>
    <mergeCell ref="A223:D223"/>
    <mergeCell ref="A219:D219"/>
    <mergeCell ref="B522:D522"/>
    <mergeCell ref="B523:D523"/>
    <mergeCell ref="B538:D538"/>
    <mergeCell ref="A378:D378"/>
    <mergeCell ref="A537:D537"/>
    <mergeCell ref="A521:D521"/>
    <mergeCell ref="A513:D513"/>
    <mergeCell ref="A509:D509"/>
    <mergeCell ref="A506:D506"/>
    <mergeCell ref="A502:D502"/>
    <mergeCell ref="A499:D499"/>
    <mergeCell ref="A496:D496"/>
    <mergeCell ref="A492:D492"/>
    <mergeCell ref="A488:D488"/>
    <mergeCell ref="A485:D485"/>
    <mergeCell ref="A479:D479"/>
    <mergeCell ref="B455:D455"/>
    <mergeCell ref="B456:D456"/>
    <mergeCell ref="B229:D229"/>
    <mergeCell ref="B241:D241"/>
    <mergeCell ref="A542:D542"/>
    <mergeCell ref="A540:D540"/>
    <mergeCell ref="A186:D186"/>
    <mergeCell ref="B201:D201"/>
    <mergeCell ref="B202:D202"/>
    <mergeCell ref="B215:D215"/>
    <mergeCell ref="B220:D220"/>
    <mergeCell ref="B224:D224"/>
    <mergeCell ref="A101:D101"/>
    <mergeCell ref="B480:D480"/>
    <mergeCell ref="A454:D454"/>
    <mergeCell ref="B159:D159"/>
    <mergeCell ref="B163:D163"/>
    <mergeCell ref="B168:D168"/>
    <mergeCell ref="A289:D289"/>
    <mergeCell ref="A274:D274"/>
    <mergeCell ref="A270:D270"/>
    <mergeCell ref="A262:D262"/>
    <mergeCell ref="A256:D256"/>
    <mergeCell ref="A245:D245"/>
    <mergeCell ref="A183:D183"/>
    <mergeCell ref="A180:D180"/>
    <mergeCell ref="A174:D174"/>
    <mergeCell ref="B228:D228"/>
    <mergeCell ref="A547:G547"/>
    <mergeCell ref="A548:G548"/>
    <mergeCell ref="A549:G549"/>
    <mergeCell ref="A550:G550"/>
    <mergeCell ref="A1:G1"/>
    <mergeCell ref="A5:G5"/>
    <mergeCell ref="A4:G4"/>
    <mergeCell ref="A3:G3"/>
    <mergeCell ref="A2:G2"/>
    <mergeCell ref="B6:B8"/>
    <mergeCell ref="A6:A8"/>
    <mergeCell ref="C6:C8"/>
    <mergeCell ref="D6:D8"/>
    <mergeCell ref="E6:E8"/>
    <mergeCell ref="F6:F8"/>
    <mergeCell ref="G6:G8"/>
    <mergeCell ref="A544:D544"/>
    <mergeCell ref="A88:D88"/>
    <mergeCell ref="A70:D70"/>
    <mergeCell ref="A65:D65"/>
    <mergeCell ref="A62:D62"/>
    <mergeCell ref="A59:D59"/>
    <mergeCell ref="A54:D54"/>
    <mergeCell ref="B56:D56"/>
  </mergeCells>
  <conditionalFormatting sqref="D455:D456 D462 D241:D244 D246:D255 D257:D261 D263:D269 D271:D273 D290:D302 D304:D320 D322:D330 D355:D361 D369:D370 D373:D374 D377 D380:D387 D389:D391 D399:D401 D403:D411 D413:D424 D426:D441 D443:D450 D452:D453 D458:D460 D464:D469 D472 D474:D478 D480:D484 D486:D487 D489:D491 D493:D495 D497:D498 D500:D501 D503:D505 D507:D508 D510:D512 D514:D520 D538:D539 D363:D366 D143 D10:D11 D16:D17 D22:D28 D32:D34 D37:D38 D44:D47 D50:D53 D57:D58 D61 D64 D67:D69 D89:D93 D95:D96 D98:D100 D138:D141 D145:D148 D150:D151 D153:D157 D160:D161 D164:D166 D169:D170 D172:D173 D175:D179 D181:D182 D184:D185 D187:D188 D190:D193 D198:D199 D195:D196 D203:D213 D216:D218 D221:D222 D225 D227:D232 D234:D236 D238:D239 D41:D42 D72:D87 D102:D136 D275:D288 D333:D345 D347:D353 D393:D397 D522:D536">
    <cfRule type="cellIs" dxfId="0" priority="3" stopIfTrue="1" operator="equal">
      <formula>0</formula>
    </cfRule>
  </conditionalFormatting>
  <pageMargins left="0.23622047244094491" right="0.23622047244094491" top="0.23622047244094491" bottom="0.47" header="0.19685039370078741" footer="0.13"/>
  <pageSetup paperSize="9"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Planejamento</cp:lastModifiedBy>
  <cp:lastPrinted>2015-03-10T12:36:55Z</cp:lastPrinted>
  <dcterms:created xsi:type="dcterms:W3CDTF">2013-01-17T13:02:44Z</dcterms:created>
  <dcterms:modified xsi:type="dcterms:W3CDTF">2015-03-10T15:41:58Z</dcterms:modified>
</cp:coreProperties>
</file>